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4"/>
  </bookViews>
  <sheets>
    <sheet name="IS" sheetId="1" r:id="rId1"/>
    <sheet name="BS" sheetId="2" r:id="rId2"/>
    <sheet name="CF" sheetId="3" r:id="rId3"/>
    <sheet name="ES" sheetId="4" r:id="rId4"/>
    <sheet name="Notes" sheetId="5" r:id="rId5"/>
  </sheets>
  <definedNames>
    <definedName name="_xlnm.Print_Area" localSheetId="1">'BS'!$A$1:$J$64</definedName>
    <definedName name="_xlnm.Print_Titles" localSheetId="4">'Notes'!$1:$5</definedName>
    <definedName name="Z_717FDF11_CA24_49EE_AD3C_AE856F960CB9_.wvu.PrintArea" localSheetId="1" hidden="1">'BS'!$A$1:$J$64</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<sst xmlns="http://schemas.openxmlformats.org/spreadsheetml/2006/main" count="303" uniqueCount="216">
  <si>
    <t xml:space="preserve">Debt-equity ratio of the Group has increased to 0.388 from 0.228 as at 31 December 2003. The additional gearing was raised to fund the shipbuilding segment in view of the higher confirmed orders. Also, part of the gearing was employed to finance the Group's strategic move to build more vessels for charter to exploit the strong market demand from the energy generation industry. Accordingly, a corresponding increase in inventories is recorded, attributed to the growth in work-in-progress of vessels. Likewise, the Group registered an increase in other receivables to RM18.90 million from RM12.01 million as at 31 December 2003, mainly due to deposits paid to suppliers and sub-contractors to secure the supply of equipment, materials and services for the aforesaid confirmed orders and fleet expansion strategy. </t>
  </si>
  <si>
    <t>COASTAL CONTRACTS BHD (Company No. 516749-A)</t>
  </si>
  <si>
    <t>CONDENSED CONSOLIDATED INCOME STATEMENTS</t>
  </si>
  <si>
    <t>Revenue</t>
  </si>
  <si>
    <t>Profit from Operations</t>
  </si>
  <si>
    <t>Minority Interest</t>
  </si>
  <si>
    <t>Earnings per share:</t>
  </si>
  <si>
    <t>- basic (sen)</t>
  </si>
  <si>
    <t>- diluted (sen)</t>
  </si>
  <si>
    <t>Taxation</t>
  </si>
  <si>
    <t>CONDENSED CONSOLIDATED BALANCE SHEET</t>
  </si>
  <si>
    <t>NON CURRENT ASSETS</t>
  </si>
  <si>
    <t>CURRENT ASSETS</t>
  </si>
  <si>
    <t>Inventories</t>
  </si>
  <si>
    <t>CURRENT LIABILITIES</t>
  </si>
  <si>
    <t>NET CURRENT ASSETS</t>
  </si>
  <si>
    <t>NON CURRENT LIABILITIES</t>
  </si>
  <si>
    <t>Share Capital</t>
  </si>
  <si>
    <t>Non distributable</t>
  </si>
  <si>
    <t>Distributable</t>
  </si>
  <si>
    <t>Retained</t>
  </si>
  <si>
    <t>profits</t>
  </si>
  <si>
    <t>Total</t>
  </si>
  <si>
    <t>shareholders'</t>
  </si>
  <si>
    <t>equity</t>
  </si>
  <si>
    <t>RM'000</t>
  </si>
  <si>
    <t>Admininstrative expenses</t>
  </si>
  <si>
    <t>Goodwill on Consolidation</t>
  </si>
  <si>
    <t>Trade Payables</t>
  </si>
  <si>
    <t>Other Payables</t>
  </si>
  <si>
    <t>Basis of Preparation</t>
  </si>
  <si>
    <t>Qualification of Auditors' Report on Preceding Annual Financial Statements</t>
  </si>
  <si>
    <t>Seasonal or Cyclical Factors</t>
  </si>
  <si>
    <t>Unusual Items Affecting the Financial Statement</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</si>
  <si>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</si>
  <si>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</si>
  <si>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</si>
  <si>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</si>
  <si>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</si>
  <si>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</si>
  <si>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</si>
  <si>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</si>
  <si>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</si>
  <si>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</si>
  <si>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Status of Corporate Proposals</t>
  </si>
  <si>
    <t>Off Balance Sheet Financial Instruments</t>
  </si>
  <si>
    <t>Material Litigation</t>
  </si>
  <si>
    <t>Basic earnings per share</t>
  </si>
  <si>
    <t>Hire Purchase Creditors</t>
  </si>
  <si>
    <t>Provision for Taxation</t>
  </si>
  <si>
    <t>Share Premium</t>
  </si>
  <si>
    <t xml:space="preserve">Share </t>
  </si>
  <si>
    <t>Premium</t>
  </si>
  <si>
    <t>Net Profit before taxation</t>
  </si>
  <si>
    <t>Net Profit after taxation</t>
  </si>
  <si>
    <t>Notes</t>
  </si>
  <si>
    <t>Segment Revenue</t>
  </si>
  <si>
    <t>Segment Results</t>
  </si>
  <si>
    <t>Carrying Amount of Revalued Assets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</si>
  <si>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</si>
  <si>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</si>
  <si>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</si>
  <si>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</si>
  <si>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</si>
  <si>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</si>
  <si>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</si>
  <si>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</si>
  <si>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</si>
  <si>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Foreign tax</t>
  </si>
  <si>
    <t>Amount Due to Bankers</t>
  </si>
  <si>
    <t>Property, Plant and Equipment</t>
  </si>
  <si>
    <t>Amount due to Bankers</t>
  </si>
  <si>
    <t>Deferred Taxation</t>
  </si>
  <si>
    <t>Financed by:</t>
  </si>
  <si>
    <t>SHAREHOLDERS' EQUITY</t>
  </si>
  <si>
    <t>Construction of one additional shielded factory</t>
  </si>
  <si>
    <t>Purchase of machinery, heavy vehicles and other shipyard facilities</t>
  </si>
  <si>
    <t>Working capital for manufacturing and chartering of vessels</t>
  </si>
  <si>
    <t>Estimated listing expenses</t>
  </si>
  <si>
    <t>Note</t>
  </si>
  <si>
    <t>Gross Profit</t>
  </si>
  <si>
    <t>Cost of Sales and Services</t>
  </si>
  <si>
    <t>Capital</t>
  </si>
  <si>
    <t>Cash and Bank balances</t>
  </si>
  <si>
    <t>Trade Receivables</t>
  </si>
  <si>
    <t>Other Receivables</t>
  </si>
  <si>
    <t>Currency Translation Reserve</t>
  </si>
  <si>
    <t>CASH AND CASH EQUIVALENTS AT THE END OF FINANCIAL PERIOD*</t>
  </si>
  <si>
    <t>CONDENSED CONSOLIDATED CASH FLOW STATEMENTS</t>
  </si>
  <si>
    <t>Currency</t>
  </si>
  <si>
    <t>Reserve</t>
  </si>
  <si>
    <t xml:space="preserve">Translation </t>
  </si>
  <si>
    <t xml:space="preserve"> -Exchange differences on translation</t>
  </si>
  <si>
    <t>Retained Profits</t>
  </si>
  <si>
    <t>Finance costs</t>
  </si>
  <si>
    <t>Group Borrowings and Debt Securities</t>
  </si>
  <si>
    <t>Sale of Unquoted Investment and/or Properties</t>
  </si>
  <si>
    <t>Purchase or Disposal of Quoted Securities</t>
  </si>
  <si>
    <t>Tax Refundable</t>
  </si>
  <si>
    <t>CONDENSED CONSOLIDATED STATEMENT OF CHANGES IN EQUITY</t>
  </si>
  <si>
    <t>-</t>
  </si>
  <si>
    <t>There was no change in the composition of the Group for the financial period under review.</t>
  </si>
  <si>
    <t>There is no off balance sheet financial instruments at the date of this quarterly report.</t>
  </si>
  <si>
    <t>As at the end of the quarter, there was only one class of shares in issue and they rank pari passu with each other.</t>
  </si>
  <si>
    <t xml:space="preserve">Vessel Chartering </t>
  </si>
  <si>
    <t>Contingent Liabilities and Contingent Assets</t>
  </si>
  <si>
    <t>Earnings Per Share</t>
  </si>
  <si>
    <t>Diluted earnings per share (sen)</t>
  </si>
  <si>
    <t>Shipbuilding and Ship repairs</t>
  </si>
  <si>
    <t>As approved</t>
  </si>
  <si>
    <t xml:space="preserve">Utilised </t>
  </si>
  <si>
    <t>Balance</t>
  </si>
  <si>
    <t>TOTAL</t>
  </si>
  <si>
    <t>There was no material event subsequent to the end of the current quarter.</t>
  </si>
  <si>
    <t>Weighted average number of ordinary shares in issue ('000)</t>
  </si>
  <si>
    <t>Net gain not recognised in the income statement</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</si>
  <si>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</si>
  <si>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</si>
  <si>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Approved but not contracted for</t>
  </si>
  <si>
    <t>There was no material capital commitment since the last annual balance sheet to the date of this report except for the following:</t>
  </si>
  <si>
    <t>Fixed Deposit</t>
  </si>
  <si>
    <t>Net Tangible Asset per share (RM)</t>
  </si>
  <si>
    <t xml:space="preserve">    of the financial statements of foreign entity</t>
  </si>
  <si>
    <t>All the above borrowings are denominated in Ringgit Malaysia.</t>
  </si>
  <si>
    <t>31.12.2003</t>
  </si>
  <si>
    <t>NET ASSETS</t>
  </si>
  <si>
    <t>Bank Overdraft</t>
  </si>
  <si>
    <t xml:space="preserve">Explanatory notes for variance of forecast and profit guarantee </t>
  </si>
  <si>
    <t>Utilisation of IPO Proceeds</t>
  </si>
  <si>
    <t>Balance at 1 January 2004</t>
  </si>
  <si>
    <t>The accounting policies and methods of computation adopted by the Group in these quarterly financial statements are consistent with those adopted in the most recent annual audited financial statements for the year ended 31 December 2003.</t>
  </si>
  <si>
    <t>The audit report of the Group's most recent annual audited financial statements for the year ended 31 December 2003 was not subject to any qualification.</t>
  </si>
  <si>
    <t>The valuations of property, plant and equipment have been brought forward without amendment from the financial statements for the year ended 31 December 2003.</t>
  </si>
  <si>
    <t>Prospects for Current Financial Year</t>
  </si>
  <si>
    <t>i) Share split into five (5) new ordinary shares of RM0.20 each ("Coastal Shares") for every one (1) existing share of RM1.00 each held in Coastal ("Proposed Share Split");</t>
  </si>
  <si>
    <t>ii) Private placement of up to 66,800,000 new Coastal Shares ("Placement Shares"), representing up to twenty percent (20%) of the issued and paid-up share capital of Coastal after completion of the Proposed Share Split, at an issue price to be determined later ("Proposed Private Placement");</t>
  </si>
  <si>
    <t>iii) Employees' share option scheme for the employees and Directors of Coastal and its subsidiaries ("Coastal Group" or "Group") ("Proposed ESOS"); and</t>
  </si>
  <si>
    <t>iv) Amendments to the Memorandum and Articles of Association of Coastal ("Proposed Amendments").</t>
  </si>
  <si>
    <t>There were no issuance, cancellation, repurchase, resale and repayment of debt and equity securities during the financial period under review.</t>
  </si>
  <si>
    <t>The Condensed Consolidated Income Statements should be read in conjunction with the audited financial statements for the financial year ended 31 December 2003 and the accompanying explanatory notes attached to the interim financial statements.</t>
  </si>
  <si>
    <t>The Condensed Consolidated Balance Sheets should be read in conjunction with the audited financial statements for the financial year ended 31 December 2003 and the accompanying explanatory notes attached to the interim financial statements.</t>
  </si>
  <si>
    <t>The Condensed Consolidated Cash Flow Statements should be read in conjunction with the audited financial statements for the financial year ended 31 December 2003 and the accompanying explanatory notes attached to the interim financial statements.</t>
  </si>
  <si>
    <t>The Condensed Consolidated Statements of Changes in Equity should be read in conjunction with the audited financial statements for the financial year ended 31 December 2003 and the accompanying explanatory notes attached to the interim financial statements.</t>
  </si>
  <si>
    <t xml:space="preserve">                                                                                                                                                                                                                                                                                                                                                                                                                                                                                                                                                                                                                                                                                                                                                                                                                                                                                                                                                                                                                                                                         </t>
  </si>
  <si>
    <t>The Company did not issue any profit forecast or profit guarantee and therefore, this note is not applicable.</t>
  </si>
  <si>
    <t>There were no changes in estimates that have had material effects in the financial period under review.</t>
  </si>
  <si>
    <t>These interim financial statements were unaudited and have been prepared in accordance with the requirements of MASB 26" Interim Financial Reporting" and paragraph 9.22 of Bursa Malaysia  Listing Requirements and should be read in conjunction with the Group's audited financial statements for the year ended 31 December 2003.</t>
  </si>
  <si>
    <t>The Group's performance is affected by the regional economic conditions. The demand for new vessels is closely associated with the regional economic climate.</t>
  </si>
  <si>
    <t>The Company was listed on the Main Board of Bursa Malaysia on 13 August 2003. The utilisation status of the IPO proceeds till the end of current reporting date was as follows:</t>
  </si>
  <si>
    <t>Net cash generated from/(used in) financing activities</t>
  </si>
  <si>
    <t>Balance at 1 January 2003</t>
  </si>
  <si>
    <t>Net loss not recognised in the income statement</t>
  </si>
  <si>
    <t>Other Operating (Expenses)/Income</t>
  </si>
  <si>
    <t>NET (DECREASE)/INCREASE IN CASH AND CASH EQUIVALENTS</t>
  </si>
  <si>
    <t>Cash and cash equivalents at the end of financial period</t>
  </si>
  <si>
    <t>Corporate guarantees to financial institutions in respect of credit facilities granted to subsidiary companies</t>
  </si>
  <si>
    <t>Net cash (used in)/generated from operating activities</t>
  </si>
  <si>
    <t>Net cash used in investing activities</t>
  </si>
  <si>
    <t>3 months ended</t>
  </si>
  <si>
    <t>(unaudited)</t>
  </si>
  <si>
    <t>(audited)</t>
  </si>
  <si>
    <t>As at end of quarter</t>
  </si>
  <si>
    <t xml:space="preserve">As at end of </t>
  </si>
  <si>
    <t>year end</t>
  </si>
  <si>
    <t xml:space="preserve">preceding </t>
  </si>
  <si>
    <t>quarter</t>
  </si>
  <si>
    <t xml:space="preserve">current </t>
  </si>
  <si>
    <t>Cummulative</t>
  </si>
  <si>
    <t>Individual</t>
  </si>
  <si>
    <t>Cumulative</t>
  </si>
  <si>
    <t>Vessel Chartering</t>
  </si>
  <si>
    <t xml:space="preserve">There was no sale of unquoted investment and properties of the Group during the current quarter or the current financial period. </t>
  </si>
  <si>
    <t>There was no purchase or sale of quoted securities during the current quarter or current financial period. In addition, the Group did not own any quoted security as at the end of the reporting period.</t>
  </si>
  <si>
    <t>As announced on 30 April 2004, the Company proposed to implement the following Proposals:</t>
  </si>
  <si>
    <t>Net profit after tax for the period (RM'000)</t>
  </si>
  <si>
    <t>There were no items affecting assets, liabilities, equity, net income or cash flows during the financial period to date under review that were unusual because of their nature, size or incidence.</t>
  </si>
  <si>
    <t>Net profit after taxation &amp; minority interest</t>
  </si>
  <si>
    <t>CASH AND CASH EQUIVALENTS AT BEGINNING OF FINANCIAL YEAR</t>
  </si>
  <si>
    <t>FOR THE FINANCIAL PERIOD ENDED 30 SEPTEMBER 2004</t>
  </si>
  <si>
    <t>30.09.2004</t>
  </si>
  <si>
    <t>30.09.2003</t>
  </si>
  <si>
    <t>9 months ended</t>
  </si>
  <si>
    <t>AS AT 30 SEPTEMBER 2004</t>
  </si>
  <si>
    <t>9 months ended 30 Septemebr 2003</t>
  </si>
  <si>
    <t>Balance at 30 September 2003</t>
  </si>
  <si>
    <t>9 months ended 30 September 2004</t>
  </si>
  <si>
    <t>Balance at 30 September 2004</t>
  </si>
  <si>
    <t>FOR THE QUARTER ENDED 30 SEPTEMBER 2004</t>
  </si>
  <si>
    <t>3 months ended 30 September 2004</t>
  </si>
  <si>
    <t>No interim dividend has been declared for the current quarter ended 30 September 2004.</t>
  </si>
  <si>
    <t>Issue of Shares upon IPO</t>
  </si>
  <si>
    <t>Underprovided in prior years</t>
  </si>
  <si>
    <t>ended 31 December 2003</t>
  </si>
  <si>
    <t xml:space="preserve">First and final dividend for the financial year </t>
  </si>
  <si>
    <t>First and final dividend of 8.0 sen per ordinary share less income tax at 28%</t>
  </si>
  <si>
    <t>paid on 3 September 2004 for the financial year ended 31 December 2003</t>
  </si>
  <si>
    <t>As at 30 September 2004</t>
  </si>
  <si>
    <t>The following dividend was paid during the financial year-to-date:</t>
  </si>
  <si>
    <t>The trading of the Company's shares was suspended with effect from 4 November 2004 being three (3) clear market days  prior to the Entitlement Date (10 November 2004) to facilitate the Share Split.</t>
  </si>
  <si>
    <t>Basic earnings per share (sen)</t>
  </si>
  <si>
    <t>The above Proposals as set out in the Notice of Extraordinary General Meeting (EGM) dated 24 September 2004 was tabled at the EGM held on 18 October 2004 and unanimously approved by the shareholders of the Company.</t>
  </si>
  <si>
    <t>Proposed Share Split, Private Placement and ESOS</t>
  </si>
  <si>
    <t>As at the date of this quarterly report, the aforesaid new "split shares" are pending the listing and quotation on the Main Board of Bursa Malaysia, following which the implementation of the Proposed Private Placement and ESOS shall ensue progressively.</t>
  </si>
  <si>
    <t>* Cash and cash equivalents at end of financial period comprise the following:</t>
  </si>
  <si>
    <t>Shipbuilding and Ship Repairs</t>
  </si>
  <si>
    <t>The decrease in Shipbuilding and Ship Repairs revenue of 71% from RM13.68 million in the preceding quarter to RM3.96 million this quarter was attributed to the fewer number of vessels completed and delivered during the quarter under review. Several confirmed orders for vessels are scheduled to be delivered either in the next quarter or early 2005.</t>
  </si>
  <si>
    <t>The revenue generated from the Vessel Chartering segment in the current quarter was consistent with that recorded in the immediate preceding quarter.</t>
  </si>
  <si>
    <t>The Group registered profit before tax of RM3.20 million in the current quarter, reduced by 41% from RM5.44 million the preceding quarter. The lower volume invoiced and major programmed refurbishments in the respective segment have principally eroded the Group's margin this quarter. Profit before tax for the current quarter was 7% higher when compared to RM2.99 million recorded in the corresponding quarter last year. This was credited to other operating income arising from the supply of equipments, materials and other services totalling RM0.47 million, and also from gain on foreign currency translation of RM0.09 million. The profit before tax margin for the 9 months ended 30 September 2004 stood at 27%, comparable to the preceding year corresponding period.</t>
  </si>
  <si>
    <t>The effective tax rate was lower than the statutory tax rate in Malaysia as a subsidiary, which is engaged in shipbuilding activity has been granted with pioneer status incentive from 2000 till March 2005. During the pioneer period, 85% of its statutory income from the shipbuilding operation is exempted from income tax.</t>
  </si>
  <si>
    <t>The current gearing remained within management comfort level.</t>
  </si>
  <si>
    <t>The Group recorded revenue of RM14.84 million in the current quarter, a reduction of 28% compared to RM20.75 million in the preceding quarter. The reduction was mainly due to fewer delivery of vessels in the Shipbuilding and Ship Repairs segment. The Group's revenue in the current quarter has increased 21% against the preceding year corresponding quarter's results, and this was credited to the continuous upsurge of the energy generation industry in the region.</t>
  </si>
  <si>
    <t>With the steady improvement of the energy generation industry in the region, the Board is cautiously optimistic of securing more orders for new vessels and chartering services. Barring unforseen circumstances, the Group can look forward to a favourable performance for the current financial year.</t>
  </si>
  <si>
    <t>Details of the Group's contingent liability as at 22 November 2004 (the latest practicable date which is not earlier than 7 days from the date of issue of this quarterly report) is as follows :-</t>
  </si>
  <si>
    <t>The Group's trade receivables registered an increase from RM17.36 million as at 31 December 2003 to RM27.72 million at the end of this quarter. As at 22 November 2004 (the latest practicable date which is not earlier than 7 days from the date of issue of this quarterly report) RM14.53 million had been received .</t>
  </si>
  <si>
    <t>The Group is not engaged in any material litigation and is not aware of any proceedings which materially affect the position or business of the Group as at 29 November 2004.</t>
  </si>
  <si>
    <t>The interim financial statements were authorised for issue by the Board of Directors in accordance with a resolution of the directors on 29 November 2004.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</si>
</sst>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_(* #,##0.000_);_(* \(#,##0.000\);_(* &quot;-&quot;??_);_(@_)"/>
    <numFmt numFmtId="168" formatCode="_(* #,##0.0000_);_(* \(#,##0.0000\);_(* &quot;-&quot;??_);_(@_)"/>
    <numFmt numFmtId="169" formatCode="0.00_);\(0.00\)"/>
    <numFmt numFmtId="170" formatCode="0.0_);\(0.0\)"/>
    <numFmt numFmtId="171" formatCode="0_);\(0\)"/>
    <numFmt numFmtId="172" formatCode="0.00000000"/>
    <numFmt numFmtId="173" formatCode="0.0000000"/>
    <numFmt numFmtId="174" formatCode="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b/>
      <i/>
      <sz val="12"/>
      <name val="Times New Roman"/>
      <family val="1"/>
    </font>
    <font>
      <i/>
      <sz val="12"/>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66" fontId="1" fillId="0" borderId="0" xfId="15" applyNumberFormat="1" applyFont="1" applyAlignment="1">
      <alignment/>
    </xf>
    <xf numFmtId="166" fontId="1" fillId="0" borderId="0" xfId="15" applyNumberFormat="1" applyFont="1" applyAlignment="1">
      <alignment horizontal="center"/>
    </xf>
    <xf numFmtId="166" fontId="1" fillId="0" borderId="1" xfId="15" applyNumberFormat="1" applyFont="1" applyBorder="1" applyAlignment="1">
      <alignment/>
    </xf>
    <xf numFmtId="166" fontId="1" fillId="0" borderId="3" xfId="15" applyNumberFormat="1" applyFont="1" applyBorder="1" applyAlignment="1">
      <alignment/>
    </xf>
    <xf numFmtId="166" fontId="1" fillId="0" borderId="2" xfId="15" applyNumberFormat="1" applyFont="1" applyBorder="1" applyAlignment="1">
      <alignment/>
    </xf>
    <xf numFmtId="166"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66"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66" fontId="1" fillId="0" borderId="4" xfId="15" applyNumberFormat="1" applyFont="1" applyBorder="1" applyAlignment="1">
      <alignment horizontal="center"/>
    </xf>
    <xf numFmtId="166" fontId="1" fillId="0" borderId="5" xfId="15" applyNumberFormat="1" applyFont="1" applyBorder="1" applyAlignment="1">
      <alignment horizontal="center"/>
    </xf>
    <xf numFmtId="166" fontId="1" fillId="0" borderId="6" xfId="15" applyNumberFormat="1" applyFont="1" applyBorder="1" applyAlignment="1">
      <alignment horizontal="center"/>
    </xf>
    <xf numFmtId="166" fontId="1" fillId="0" borderId="7"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8" xfId="0" applyNumberFormat="1" applyFont="1" applyBorder="1" applyAlignment="1">
      <alignment/>
    </xf>
    <xf numFmtId="37" fontId="1" fillId="0" borderId="6" xfId="0" applyNumberFormat="1" applyFont="1" applyBorder="1" applyAlignment="1">
      <alignment horizontal="center"/>
    </xf>
    <xf numFmtId="0" fontId="4" fillId="0" borderId="0" xfId="0" applyFont="1" applyAlignment="1">
      <alignment/>
    </xf>
    <xf numFmtId="166" fontId="1" fillId="0" borderId="9" xfId="15" applyNumberFormat="1" applyFont="1" applyBorder="1" applyAlignment="1">
      <alignment/>
    </xf>
    <xf numFmtId="37" fontId="1" fillId="0" borderId="9" xfId="0" applyNumberFormat="1" applyFont="1" applyBorder="1" applyAlignment="1">
      <alignment/>
    </xf>
    <xf numFmtId="37" fontId="1" fillId="0" borderId="2" xfId="15"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66" fontId="1" fillId="0" borderId="0" xfId="15" applyNumberFormat="1" applyFont="1" applyBorder="1" applyAlignment="1">
      <alignment horizontal="right"/>
    </xf>
    <xf numFmtId="0" fontId="1" fillId="0" borderId="1" xfId="0" applyFont="1" applyBorder="1" applyAlignment="1">
      <alignment horizontal="center"/>
    </xf>
    <xf numFmtId="166" fontId="1" fillId="0" borderId="10" xfId="15" applyNumberFormat="1" applyFont="1" applyBorder="1" applyAlignment="1">
      <alignment horizontal="center"/>
    </xf>
    <xf numFmtId="166" fontId="1" fillId="0" borderId="9" xfId="15" applyNumberFormat="1" applyFont="1" applyBorder="1" applyAlignment="1">
      <alignment horizontal="center"/>
    </xf>
    <xf numFmtId="0" fontId="1" fillId="0" borderId="11" xfId="0" applyFont="1" applyBorder="1" applyAlignment="1">
      <alignment/>
    </xf>
    <xf numFmtId="0" fontId="1" fillId="0" borderId="9" xfId="0" applyFont="1" applyBorder="1" applyAlignment="1">
      <alignment horizontal="center"/>
    </xf>
    <xf numFmtId="37" fontId="1" fillId="0" borderId="5"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7" xfId="0" applyFont="1" applyBorder="1" applyAlignment="1">
      <alignment horizontal="center"/>
    </xf>
    <xf numFmtId="39" fontId="1" fillId="0" borderId="12" xfId="0" applyNumberFormat="1" applyFont="1" applyBorder="1" applyAlignment="1">
      <alignment horizontal="right"/>
    </xf>
    <xf numFmtId="39" fontId="1" fillId="0" borderId="0" xfId="0" applyNumberFormat="1" applyFont="1" applyAlignment="1">
      <alignment horizontal="right"/>
    </xf>
    <xf numFmtId="0" fontId="5" fillId="0" borderId="0" xfId="0" applyFont="1" applyAlignment="1">
      <alignment/>
    </xf>
    <xf numFmtId="0" fontId="3" fillId="0" borderId="0" xfId="0" applyFont="1" applyAlignment="1">
      <alignment horizontal="left"/>
    </xf>
    <xf numFmtId="168" fontId="1" fillId="0" borderId="12" xfId="15" applyNumberFormat="1" applyFont="1" applyBorder="1" applyAlignment="1">
      <alignment/>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wrapText="1"/>
    </xf>
    <xf numFmtId="0" fontId="6" fillId="0" borderId="0" xfId="0" applyFont="1" applyAlignment="1">
      <alignment wrapText="1"/>
    </xf>
    <xf numFmtId="37" fontId="3" fillId="0" borderId="1" xfId="0" applyNumberFormat="1" applyFont="1" applyBorder="1" applyAlignment="1">
      <alignment wrapText="1"/>
    </xf>
    <xf numFmtId="0" fontId="0" fillId="0" borderId="0" xfId="0" applyFont="1" applyAlignment="1">
      <alignment/>
    </xf>
    <xf numFmtId="37" fontId="3" fillId="0" borderId="2" xfId="0" applyNumberFormat="1" applyFont="1" applyBorder="1" applyAlignment="1">
      <alignment wrapText="1"/>
    </xf>
    <xf numFmtId="166" fontId="3" fillId="0" borderId="12" xfId="15" applyNumberFormat="1" applyFont="1" applyBorder="1" applyAlignment="1">
      <alignment horizontal="left"/>
    </xf>
    <xf numFmtId="0" fontId="0" fillId="0" borderId="0" xfId="0" applyFont="1" applyAlignment="1">
      <alignment horizontal="justify" vertical="justify"/>
    </xf>
    <xf numFmtId="0" fontId="0" fillId="0" borderId="0" xfId="0" applyFont="1" applyAlignment="1">
      <alignment/>
    </xf>
    <xf numFmtId="37" fontId="3" fillId="0" borderId="0" xfId="0" applyNumberFormat="1" applyFont="1" applyAlignment="1">
      <alignment horizontal="right" wrapText="1"/>
    </xf>
    <xf numFmtId="0" fontId="7"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2" fontId="3" fillId="0" borderId="0" xfId="0" applyNumberFormat="1" applyFont="1" applyAlignment="1">
      <alignment horizontal="right" wrapText="1"/>
    </xf>
    <xf numFmtId="0" fontId="2" fillId="0" borderId="0" xfId="0" applyFont="1" applyAlignment="1">
      <alignment horizontal="left" wrapText="1"/>
    </xf>
    <xf numFmtId="39" fontId="1" fillId="0" borderId="0" xfId="0" applyNumberFormat="1" applyFont="1" applyAlignment="1">
      <alignment/>
    </xf>
    <xf numFmtId="166" fontId="1" fillId="0" borderId="2" xfId="0" applyNumberFormat="1" applyFont="1" applyBorder="1" applyAlignment="1">
      <alignment/>
    </xf>
    <xf numFmtId="166" fontId="3" fillId="0" borderId="12" xfId="15" applyNumberFormat="1" applyFont="1" applyBorder="1" applyAlignment="1">
      <alignment horizontal="right"/>
    </xf>
    <xf numFmtId="0" fontId="3" fillId="0" borderId="0" xfId="0" applyFont="1" applyAlignment="1">
      <alignment horizontal="justify" vertical="top" wrapText="1"/>
    </xf>
    <xf numFmtId="15" fontId="1" fillId="0" borderId="0" xfId="0" applyNumberFormat="1" applyFont="1" applyAlignment="1">
      <alignment/>
    </xf>
    <xf numFmtId="0" fontId="3" fillId="0" borderId="0" xfId="0" applyFont="1" applyAlignment="1" quotePrefix="1">
      <alignment horizontal="justify" vertical="top"/>
    </xf>
    <xf numFmtId="0" fontId="3" fillId="0" borderId="0" xfId="0" applyFont="1" applyAlignment="1">
      <alignment horizontal="justify" vertical="center" wrapText="1"/>
    </xf>
    <xf numFmtId="166" fontId="1" fillId="0" borderId="0" xfId="15" applyNumberFormat="1" applyFont="1" applyAlignment="1">
      <alignment horizontal="right"/>
    </xf>
    <xf numFmtId="37" fontId="1" fillId="0" borderId="0" xfId="0" applyNumberFormat="1" applyFont="1" applyAlignment="1">
      <alignment horizontal="right"/>
    </xf>
    <xf numFmtId="183" fontId="1" fillId="0" borderId="0" xfId="15" applyNumberFormat="1" applyFont="1" applyAlignment="1">
      <alignment horizontal="right"/>
    </xf>
    <xf numFmtId="0" fontId="2" fillId="0" borderId="0" xfId="0" applyFont="1" applyAlignment="1">
      <alignment vertical="center" wrapText="1"/>
    </xf>
    <xf numFmtId="37" fontId="3" fillId="0" borderId="2" xfId="0" applyNumberFormat="1" applyFont="1" applyBorder="1" applyAlignment="1">
      <alignmen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NumberFormat="1" applyFont="1" applyAlignment="1">
      <alignment horizontal="justify" vertical="top" wrapText="1"/>
    </xf>
    <xf numFmtId="0" fontId="1" fillId="0" borderId="0" xfId="0" applyFont="1" applyAlignment="1">
      <alignment horizontal="justify"/>
    </xf>
    <xf numFmtId="0" fontId="1" fillId="0" borderId="0" xfId="0" applyFont="1" applyAlignment="1">
      <alignment horizontal="left"/>
    </xf>
    <xf numFmtId="37" fontId="1" fillId="0" borderId="0" xfId="0" applyNumberFormat="1" applyFont="1" applyAlignment="1">
      <alignment horizontal="center"/>
    </xf>
    <xf numFmtId="166" fontId="1" fillId="0" borderId="0" xfId="15" applyNumberFormat="1" applyFont="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justify" vertical="center" wrapText="1"/>
    </xf>
    <xf numFmtId="0" fontId="3" fillId="0" borderId="0" xfId="0" applyFont="1" applyAlignment="1">
      <alignment horizontal="left" wrapText="1"/>
    </xf>
    <xf numFmtId="0" fontId="3" fillId="0" borderId="0" xfId="0" applyFont="1" applyAlignment="1">
      <alignment horizontal="justify"/>
    </xf>
    <xf numFmtId="0" fontId="3" fillId="0" borderId="0" xfId="0" applyNumberFormat="1"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justify" wrapText="1"/>
    </xf>
    <xf numFmtId="0" fontId="2" fillId="0" borderId="0" xfId="0" applyFont="1" applyAlignment="1">
      <alignment horizontal="left"/>
    </xf>
    <xf numFmtId="0" fontId="3" fillId="0" borderId="0" xfId="0" applyFont="1" applyAlignment="1">
      <alignment horizontal="justify" vertical="center"/>
    </xf>
    <xf numFmtId="0" fontId="3" fillId="0" borderId="0" xfId="0" applyFont="1" applyAlignment="1">
      <alignment horizontal="left"/>
    </xf>
    <xf numFmtId="0" fontId="2" fillId="0" borderId="0" xfId="0" applyFont="1" applyAlignment="1">
      <alignment horizontal="left" vertical="top"/>
    </xf>
    <xf numFmtId="0" fontId="3" fillId="0" borderId="0" xfId="0" applyFont="1" applyAlignment="1">
      <alignment horizontal="justify" vertical="justify" wrapText="1"/>
    </xf>
    <xf numFmtId="0" fontId="3" fillId="0" borderId="0" xfId="0" applyFont="1" applyAlignment="1">
      <alignment horizontal="left" vertical="center" wrapText="1"/>
    </xf>
    <xf numFmtId="0" fontId="3" fillId="0" borderId="0" xfId="0" applyFont="1" applyAlignment="1">
      <alignment horizontal="justify" vertical="top" wrapText="1"/>
    </xf>
    <xf numFmtId="0" fontId="3" fillId="0" borderId="0" xfId="0" applyNumberFormat="1" applyFont="1" applyAlignment="1">
      <alignment horizontal="justify" vertical="justify" wrapText="1"/>
    </xf>
    <xf numFmtId="0" fontId="3" fillId="0" borderId="0" xfId="0" applyFont="1" applyAlignment="1">
      <alignment horizontal="center"/>
    </xf>
    <xf numFmtId="0" fontId="3" fillId="0" borderId="0" xfId="0" applyFont="1" applyAlignment="1" quotePrefix="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657225</xdr:colOff>
      <xdr:row>2</xdr:row>
      <xdr:rowOff>123825</xdr:rowOff>
    </xdr:to>
    <xdr:pic>
      <xdr:nvPicPr>
        <xdr:cNvPr id="1" name="Picture 1"/>
        <xdr:cNvPicPr preferRelativeResize="1">
          <a:picLocks noChangeAspect="1"/>
        </xdr:cNvPicPr>
      </xdr:nvPicPr>
      <xdr:blipFill>
        <a:blip r:embed="rId1"/>
        <a:stretch>
          <a:fillRect/>
        </a:stretch>
      </xdr:blipFill>
      <xdr:spPr>
        <a:xfrm>
          <a:off x="28575" y="38100"/>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2"/>
  <sheetViews>
    <sheetView workbookViewId="0" topLeftCell="A1">
      <selection activeCell="B15" sqref="B15"/>
    </sheetView>
  </sheetViews>
  <sheetFormatPr defaultColWidth="9.140625" defaultRowHeight="12.75"/>
  <cols>
    <col min="1" max="1" width="33.00390625" style="1" customWidth="1"/>
    <col min="2" max="2" width="4.28125" style="50" customWidth="1"/>
    <col min="3" max="3" width="12.85156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1</v>
      </c>
    </row>
    <row r="6" spans="1:2" ht="12.75">
      <c r="A6" s="45" t="s">
        <v>2</v>
      </c>
      <c r="B6" s="59"/>
    </row>
    <row r="7" ht="12.75">
      <c r="A7" s="1" t="s">
        <v>178</v>
      </c>
    </row>
    <row r="8" ht="12" customHeight="1"/>
    <row r="9" ht="12" customHeight="1"/>
    <row r="10" spans="3:9" ht="12" customHeight="1">
      <c r="C10" s="100"/>
      <c r="D10" s="100"/>
      <c r="E10" s="100"/>
      <c r="G10" s="100"/>
      <c r="H10" s="100"/>
      <c r="I10" s="100"/>
    </row>
    <row r="11" spans="3:9" ht="12.75">
      <c r="C11" s="12"/>
      <c r="D11" s="10"/>
      <c r="E11" s="12"/>
      <c r="F11" s="10"/>
      <c r="G11" s="12"/>
      <c r="H11" s="10"/>
      <c r="I11" s="12"/>
    </row>
    <row r="12" spans="3:9" ht="12.75">
      <c r="C12" s="91" t="s">
        <v>158</v>
      </c>
      <c r="D12" s="10"/>
      <c r="E12" s="91" t="s">
        <v>158</v>
      </c>
      <c r="F12" s="10"/>
      <c r="G12" s="91" t="s">
        <v>181</v>
      </c>
      <c r="H12" s="10"/>
      <c r="I12" s="91" t="s">
        <v>181</v>
      </c>
    </row>
    <row r="13" spans="3:9" ht="12.75">
      <c r="C13" s="91" t="s">
        <v>179</v>
      </c>
      <c r="D13" s="10"/>
      <c r="E13" s="91" t="s">
        <v>180</v>
      </c>
      <c r="F13" s="10"/>
      <c r="G13" s="91" t="s">
        <v>179</v>
      </c>
      <c r="H13" s="10"/>
      <c r="I13" s="91" t="s">
        <v>180</v>
      </c>
    </row>
    <row r="14" spans="3:9" s="50" customFormat="1" ht="12.75">
      <c r="C14" s="91" t="s">
        <v>25</v>
      </c>
      <c r="D14" s="10"/>
      <c r="E14" s="91" t="s">
        <v>25</v>
      </c>
      <c r="F14" s="10"/>
      <c r="G14" s="91" t="s">
        <v>25</v>
      </c>
      <c r="H14" s="10"/>
      <c r="I14" s="91" t="s">
        <v>25</v>
      </c>
    </row>
    <row r="15" spans="2:9" s="50" customFormat="1" ht="12.75">
      <c r="B15" s="50" t="s">
        <v>79</v>
      </c>
      <c r="C15" s="91" t="s">
        <v>159</v>
      </c>
      <c r="D15" s="10"/>
      <c r="E15" s="91" t="s">
        <v>159</v>
      </c>
      <c r="F15" s="10"/>
      <c r="G15" s="91" t="s">
        <v>159</v>
      </c>
      <c r="H15" s="10"/>
      <c r="I15" s="91" t="s">
        <v>159</v>
      </c>
    </row>
    <row r="17" spans="1:9" ht="12.75">
      <c r="A17" s="1" t="s">
        <v>3</v>
      </c>
      <c r="B17" s="50">
        <v>8</v>
      </c>
      <c r="C17" s="6">
        <v>14842</v>
      </c>
      <c r="E17" s="6">
        <v>12268</v>
      </c>
      <c r="G17" s="6">
        <v>44914</v>
      </c>
      <c r="I17" s="6">
        <v>38131</v>
      </c>
    </row>
    <row r="19" spans="1:9" ht="12.75">
      <c r="A19" s="1" t="s">
        <v>81</v>
      </c>
      <c r="C19" s="6">
        <v>-10773</v>
      </c>
      <c r="E19" s="6">
        <v>-8167</v>
      </c>
      <c r="G19" s="6">
        <v>-29866</v>
      </c>
      <c r="I19" s="6">
        <v>-24612</v>
      </c>
    </row>
    <row r="20" spans="3:9" ht="12.75">
      <c r="C20" s="8"/>
      <c r="E20" s="8"/>
      <c r="G20" s="8"/>
      <c r="I20" s="8"/>
    </row>
    <row r="21" spans="1:9" ht="12.75">
      <c r="A21" s="1" t="s">
        <v>80</v>
      </c>
      <c r="C21" s="6">
        <f>SUM(C17:C20)</f>
        <v>4069</v>
      </c>
      <c r="E21" s="6">
        <f>SUM(E17:E20)</f>
        <v>4101</v>
      </c>
      <c r="G21" s="6">
        <f>SUM(G17:G20)</f>
        <v>15048</v>
      </c>
      <c r="I21" s="6">
        <f>SUM(I17:I20)</f>
        <v>13519</v>
      </c>
    </row>
    <row r="23" spans="1:9" ht="12.75">
      <c r="A23" s="1" t="s">
        <v>152</v>
      </c>
      <c r="C23" s="7">
        <v>589</v>
      </c>
      <c r="E23" s="7">
        <v>16</v>
      </c>
      <c r="G23" s="7">
        <v>842</v>
      </c>
      <c r="I23" s="7">
        <v>328</v>
      </c>
    </row>
    <row r="24" spans="3:9" ht="12.75">
      <c r="C24" s="7"/>
      <c r="E24" s="7"/>
      <c r="G24" s="7"/>
      <c r="I24" s="7"/>
    </row>
    <row r="25" spans="1:9" ht="12.75">
      <c r="A25" s="1" t="s">
        <v>26</v>
      </c>
      <c r="C25" s="6">
        <v>-812</v>
      </c>
      <c r="E25" s="6">
        <v>-617</v>
      </c>
      <c r="G25" s="6">
        <v>-2290</v>
      </c>
      <c r="I25" s="6">
        <v>-1858</v>
      </c>
    </row>
    <row r="26" spans="3:9" ht="12.75">
      <c r="C26" s="8"/>
      <c r="E26" s="8"/>
      <c r="G26" s="8"/>
      <c r="I26" s="8"/>
    </row>
    <row r="27" spans="1:9" ht="12.75">
      <c r="A27" s="1" t="s">
        <v>4</v>
      </c>
      <c r="C27" s="6">
        <f>SUM(C21:C26)</f>
        <v>3846</v>
      </c>
      <c r="E27" s="6">
        <f>SUM(E21:E26)</f>
        <v>3500</v>
      </c>
      <c r="G27" s="6">
        <f>SUM(G21:G26)</f>
        <v>13600</v>
      </c>
      <c r="I27" s="6">
        <f>SUM(I21:I26)</f>
        <v>11989</v>
      </c>
    </row>
    <row r="29" spans="1:9" ht="12.75">
      <c r="A29" s="1" t="s">
        <v>94</v>
      </c>
      <c r="C29" s="7">
        <v>-651</v>
      </c>
      <c r="E29" s="7">
        <v>-505</v>
      </c>
      <c r="G29" s="7">
        <v>-1566</v>
      </c>
      <c r="I29" s="7">
        <v>-1792</v>
      </c>
    </row>
    <row r="30" spans="3:9" ht="12.75">
      <c r="C30" s="8"/>
      <c r="E30" s="8"/>
      <c r="G30" s="8"/>
      <c r="I30" s="8"/>
    </row>
    <row r="31" spans="1:9" ht="12.75">
      <c r="A31" s="1" t="s">
        <v>53</v>
      </c>
      <c r="B31" s="50">
        <v>8</v>
      </c>
      <c r="C31" s="6">
        <f>SUM(C27:C29)</f>
        <v>3195</v>
      </c>
      <c r="E31" s="6">
        <f>SUM(E27:E29)</f>
        <v>2995</v>
      </c>
      <c r="G31" s="6">
        <f>SUM(G27:G29)</f>
        <v>12034</v>
      </c>
      <c r="I31" s="6">
        <f>SUM(I27:I29)</f>
        <v>10197</v>
      </c>
    </row>
    <row r="33" spans="1:9" ht="12.75">
      <c r="A33" s="1" t="s">
        <v>9</v>
      </c>
      <c r="B33" s="50">
        <v>18</v>
      </c>
      <c r="C33" s="7">
        <v>39</v>
      </c>
      <c r="E33" s="7">
        <v>-140</v>
      </c>
      <c r="G33" s="7">
        <v>-1243</v>
      </c>
      <c r="I33" s="7">
        <v>-1247</v>
      </c>
    </row>
    <row r="34" spans="3:9" ht="12.75">
      <c r="C34" s="8"/>
      <c r="E34" s="8"/>
      <c r="G34" s="8"/>
      <c r="I34" s="8"/>
    </row>
    <row r="35" spans="1:9" ht="12.75">
      <c r="A35" s="1" t="s">
        <v>54</v>
      </c>
      <c r="C35" s="6">
        <f>SUM(C31:C33)</f>
        <v>3234</v>
      </c>
      <c r="E35" s="6">
        <f>SUM(E31:E33)</f>
        <v>2855</v>
      </c>
      <c r="G35" s="6">
        <f>SUM(G31:G33)</f>
        <v>10791</v>
      </c>
      <c r="I35" s="6">
        <f>SUM(I31:I33)</f>
        <v>8950</v>
      </c>
    </row>
    <row r="37" spans="1:9" ht="12.75">
      <c r="A37" s="1" t="s">
        <v>5</v>
      </c>
      <c r="C37" s="7">
        <v>-4</v>
      </c>
      <c r="E37" s="7">
        <v>4</v>
      </c>
      <c r="G37" s="7">
        <v>7</v>
      </c>
      <c r="I37" s="7">
        <v>-19</v>
      </c>
    </row>
    <row r="38" spans="3:9" ht="12.75">
      <c r="C38" s="7"/>
      <c r="E38" s="7"/>
      <c r="G38" s="7"/>
      <c r="I38" s="7"/>
    </row>
    <row r="39" spans="1:9" ht="13.5" thickBot="1">
      <c r="A39" s="1" t="s">
        <v>176</v>
      </c>
      <c r="C39" s="9">
        <f>SUM(C35:C37)</f>
        <v>3230</v>
      </c>
      <c r="E39" s="9">
        <f>SUM(E35:E37)</f>
        <v>2859</v>
      </c>
      <c r="G39" s="9">
        <f>SUM(G35:G37)</f>
        <v>10798</v>
      </c>
      <c r="I39" s="9">
        <f>SUM(I35:I37)</f>
        <v>8931</v>
      </c>
    </row>
    <row r="40" ht="13.5" thickTop="1"/>
    <row r="41" ht="12.75">
      <c r="A41" s="1" t="s">
        <v>6</v>
      </c>
    </row>
    <row r="42" spans="1:9" ht="12.75">
      <c r="A42" s="4" t="s">
        <v>7</v>
      </c>
      <c r="B42" s="60">
        <v>26</v>
      </c>
      <c r="C42" s="11">
        <f>Notes!C182</f>
        <v>4.835329341317365</v>
      </c>
      <c r="E42" s="83">
        <v>4.65</v>
      </c>
      <c r="G42" s="63">
        <f>Notes!D182</f>
        <v>16.164670658682635</v>
      </c>
      <c r="I42" s="83">
        <v>15.9</v>
      </c>
    </row>
    <row r="44" spans="1:9" ht="13.5" thickBot="1">
      <c r="A44" s="4" t="s">
        <v>8</v>
      </c>
      <c r="B44" s="60"/>
      <c r="C44" s="62">
        <f>Notes!C184</f>
        <v>4.835329341317365</v>
      </c>
      <c r="E44" s="62">
        <v>4.65</v>
      </c>
      <c r="G44" s="62">
        <f>Notes!D184</f>
        <v>16.164670658682635</v>
      </c>
      <c r="I44" s="62">
        <v>15.9</v>
      </c>
    </row>
    <row r="45" ht="13.5" thickTop="1"/>
    <row r="46" ht="12.75">
      <c r="A46" s="1" t="s">
        <v>55</v>
      </c>
    </row>
    <row r="47" ht="6.75" customHeight="1"/>
    <row r="48" spans="1:9" ht="30" customHeight="1">
      <c r="A48" s="98" t="s">
        <v>139</v>
      </c>
      <c r="B48" s="98"/>
      <c r="C48" s="98"/>
      <c r="D48" s="98"/>
      <c r="E48" s="98"/>
      <c r="F48" s="98"/>
      <c r="G48" s="98"/>
      <c r="H48" s="98"/>
      <c r="I48" s="98"/>
    </row>
    <row r="50" spans="1:9" ht="12.75">
      <c r="A50" s="99"/>
      <c r="B50" s="99"/>
      <c r="C50" s="99"/>
      <c r="D50" s="99"/>
      <c r="E50" s="99"/>
      <c r="F50" s="99"/>
      <c r="G50" s="99"/>
      <c r="H50" s="99"/>
      <c r="I50" s="99"/>
    </row>
    <row r="52" ht="12.75">
      <c r="C52" s="1"/>
    </row>
  </sheetData>
  <mergeCells count="4">
    <mergeCell ref="A48:I48"/>
    <mergeCell ref="A50:I50"/>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H65"/>
  <sheetViews>
    <sheetView workbookViewId="0" topLeftCell="A1">
      <selection activeCell="C14" sqref="C14"/>
    </sheetView>
  </sheetViews>
  <sheetFormatPr defaultColWidth="9.140625" defaultRowHeight="12.75"/>
  <cols>
    <col min="1" max="1" width="25.57421875" style="1" customWidth="1"/>
    <col min="2" max="2" width="9.140625" style="1" customWidth="1"/>
    <col min="3" max="3" width="4.7109375" style="50" bestFit="1" customWidth="1"/>
    <col min="4" max="4" width="12.00390625" style="13" bestFit="1" customWidth="1"/>
    <col min="5" max="5" width="1.7109375" style="1" customWidth="1"/>
    <col min="6" max="6" width="10.8515625" style="6" bestFit="1" customWidth="1"/>
    <col min="7" max="16384" width="9.140625" style="1" customWidth="1"/>
  </cols>
  <sheetData>
    <row r="1" ht="12.75"/>
    <row r="2" ht="12.75"/>
    <row r="3" ht="12.75"/>
    <row r="4" ht="12.75">
      <c r="A4" s="1" t="s">
        <v>1</v>
      </c>
    </row>
    <row r="6" ht="12.75">
      <c r="A6" s="45" t="s">
        <v>10</v>
      </c>
    </row>
    <row r="7" ht="12.75">
      <c r="A7" s="1" t="s">
        <v>182</v>
      </c>
    </row>
    <row r="9" spans="4:6" ht="12.75">
      <c r="D9" s="90" t="s">
        <v>162</v>
      </c>
      <c r="F9" s="91" t="s">
        <v>162</v>
      </c>
    </row>
    <row r="10" spans="4:6" ht="12.75">
      <c r="D10" s="90" t="s">
        <v>166</v>
      </c>
      <c r="F10" s="91" t="s">
        <v>164</v>
      </c>
    </row>
    <row r="11" spans="4:6" ht="12.75">
      <c r="D11" s="90" t="s">
        <v>165</v>
      </c>
      <c r="E11" s="50"/>
      <c r="F11" s="91" t="s">
        <v>163</v>
      </c>
    </row>
    <row r="12" spans="4:6" ht="12.75">
      <c r="D12" s="90" t="s">
        <v>179</v>
      </c>
      <c r="E12" s="50"/>
      <c r="F12" s="91" t="s">
        <v>124</v>
      </c>
    </row>
    <row r="13" spans="4:6" ht="12.75">
      <c r="D13" s="90" t="s">
        <v>25</v>
      </c>
      <c r="E13" s="50"/>
      <c r="F13" s="91" t="s">
        <v>25</v>
      </c>
    </row>
    <row r="14" spans="3:6" ht="12.75">
      <c r="C14" s="50" t="s">
        <v>79</v>
      </c>
      <c r="D14" s="90" t="s">
        <v>159</v>
      </c>
      <c r="F14" s="91" t="s">
        <v>160</v>
      </c>
    </row>
    <row r="15" ht="12.75">
      <c r="A15" s="45" t="s">
        <v>11</v>
      </c>
    </row>
    <row r="16" spans="1:6" ht="12.75">
      <c r="A16" s="1" t="s">
        <v>70</v>
      </c>
      <c r="D16" s="18">
        <v>70687</v>
      </c>
      <c r="E16" s="2"/>
      <c r="F16" s="7">
        <v>68117</v>
      </c>
    </row>
    <row r="17" spans="1:6" ht="12.75">
      <c r="A17" s="1" t="s">
        <v>27</v>
      </c>
      <c r="D17" s="18">
        <v>2402</v>
      </c>
      <c r="F17" s="7">
        <v>2402</v>
      </c>
    </row>
    <row r="18" spans="1:6" ht="12.75">
      <c r="A18" s="1" t="s">
        <v>84</v>
      </c>
      <c r="D18" s="18">
        <v>6740</v>
      </c>
      <c r="F18" s="7">
        <v>9782</v>
      </c>
    </row>
    <row r="19" spans="4:6" ht="13.5" thickBot="1">
      <c r="D19" s="48">
        <f>SUM(D16:D18)</f>
        <v>79829</v>
      </c>
      <c r="F19" s="48">
        <f>SUM(F16:F18)</f>
        <v>80301</v>
      </c>
    </row>
    <row r="20" ht="13.5" thickTop="1">
      <c r="D20" s="18"/>
    </row>
    <row r="21" ht="12.75">
      <c r="A21" s="45" t="s">
        <v>12</v>
      </c>
    </row>
    <row r="22" spans="1:6" ht="12.75">
      <c r="A22" s="1" t="s">
        <v>13</v>
      </c>
      <c r="D22" s="13">
        <v>30201</v>
      </c>
      <c r="F22" s="6">
        <v>14435</v>
      </c>
    </row>
    <row r="23" spans="1:6" ht="12.75">
      <c r="A23" s="1" t="s">
        <v>84</v>
      </c>
      <c r="D23" s="13">
        <v>27718</v>
      </c>
      <c r="F23" s="6">
        <v>17360</v>
      </c>
    </row>
    <row r="24" spans="1:6" ht="12.75">
      <c r="A24" s="1" t="s">
        <v>85</v>
      </c>
      <c r="D24" s="13">
        <v>18896</v>
      </c>
      <c r="F24" s="6">
        <v>12014</v>
      </c>
    </row>
    <row r="25" spans="1:6" ht="12.75">
      <c r="A25" s="1" t="s">
        <v>98</v>
      </c>
      <c r="D25" s="13">
        <v>156</v>
      </c>
      <c r="F25" s="6">
        <v>212</v>
      </c>
    </row>
    <row r="26" spans="1:6" ht="12.75">
      <c r="A26" s="1" t="s">
        <v>83</v>
      </c>
      <c r="D26" s="13">
        <v>9659</v>
      </c>
      <c r="F26" s="6">
        <v>8610</v>
      </c>
    </row>
    <row r="27" spans="4:6" ht="12.75">
      <c r="D27" s="16">
        <f>SUM(D22:D26)</f>
        <v>86630</v>
      </c>
      <c r="F27" s="49">
        <f>SUM(F22:F26)</f>
        <v>52631</v>
      </c>
    </row>
    <row r="30" ht="12.75">
      <c r="A30" s="45" t="s">
        <v>14</v>
      </c>
    </row>
    <row r="31" spans="1:6" ht="12.75">
      <c r="A31" s="1" t="s">
        <v>28</v>
      </c>
      <c r="D31" s="13">
        <v>10641</v>
      </c>
      <c r="F31" s="6">
        <v>2975</v>
      </c>
    </row>
    <row r="32" spans="1:6" ht="12.75">
      <c r="A32" s="1" t="s">
        <v>29</v>
      </c>
      <c r="D32" s="13">
        <v>4759</v>
      </c>
      <c r="F32" s="6">
        <v>4251</v>
      </c>
    </row>
    <row r="33" spans="1:6" ht="12.75">
      <c r="A33" s="1" t="s">
        <v>48</v>
      </c>
      <c r="D33" s="13">
        <v>132</v>
      </c>
      <c r="F33" s="6">
        <v>70</v>
      </c>
    </row>
    <row r="34" spans="1:6" ht="12.75">
      <c r="A34" s="1" t="s">
        <v>69</v>
      </c>
      <c r="C34" s="50">
        <v>22</v>
      </c>
      <c r="D34" s="13">
        <v>29845</v>
      </c>
      <c r="F34" s="6">
        <v>11133</v>
      </c>
    </row>
    <row r="35" spans="1:6" ht="12.75">
      <c r="A35" s="1" t="s">
        <v>49</v>
      </c>
      <c r="D35" s="13">
        <v>308</v>
      </c>
      <c r="F35" s="6">
        <v>286</v>
      </c>
    </row>
    <row r="37" spans="4:6" ht="12.75">
      <c r="D37" s="16">
        <f>SUM(D31:D36)</f>
        <v>45685</v>
      </c>
      <c r="F37" s="16">
        <f>SUM(F31:F36)</f>
        <v>18715</v>
      </c>
    </row>
    <row r="38" spans="4:6" ht="12.75">
      <c r="D38" s="46"/>
      <c r="F38" s="47"/>
    </row>
    <row r="39" spans="1:6" ht="12.75">
      <c r="A39" s="45" t="s">
        <v>15</v>
      </c>
      <c r="D39" s="16">
        <f>D27-D37</f>
        <v>40945</v>
      </c>
      <c r="F39" s="49">
        <f>F27-F37</f>
        <v>33916</v>
      </c>
    </row>
    <row r="41" ht="12.75">
      <c r="A41" s="45" t="s">
        <v>16</v>
      </c>
    </row>
    <row r="42" spans="1:6" ht="12.75">
      <c r="A42" s="1" t="s">
        <v>72</v>
      </c>
      <c r="D42" s="13">
        <v>11120</v>
      </c>
      <c r="F42" s="6">
        <v>10489</v>
      </c>
    </row>
    <row r="43" spans="1:6" ht="12.75">
      <c r="A43" s="1" t="s">
        <v>71</v>
      </c>
      <c r="C43" s="50">
        <v>22</v>
      </c>
      <c r="D43" s="13">
        <v>9055</v>
      </c>
      <c r="F43" s="6">
        <v>10182</v>
      </c>
    </row>
    <row r="44" spans="1:6" ht="12.75">
      <c r="A44" s="1" t="s">
        <v>48</v>
      </c>
      <c r="D44" s="13">
        <v>257</v>
      </c>
      <c r="F44" s="6">
        <v>70</v>
      </c>
    </row>
    <row r="45" spans="4:6" ht="12.75">
      <c r="D45" s="16">
        <f>SUM(D42:D44)</f>
        <v>20432</v>
      </c>
      <c r="F45" s="16">
        <f>SUM(F42:F44)</f>
        <v>20741</v>
      </c>
    </row>
    <row r="47" spans="1:6" ht="12.75">
      <c r="A47" s="1" t="s">
        <v>5</v>
      </c>
      <c r="D47" s="13">
        <v>41</v>
      </c>
      <c r="F47" s="6">
        <v>52</v>
      </c>
    </row>
    <row r="48" spans="1:6" ht="13.5" thickBot="1">
      <c r="A48" s="45" t="s">
        <v>125</v>
      </c>
      <c r="D48" s="9">
        <f>+D19+D39-D45-D47</f>
        <v>100301</v>
      </c>
      <c r="F48" s="9">
        <f>+F19+F39-F45-F47</f>
        <v>93424</v>
      </c>
    </row>
    <row r="49" spans="1:6" ht="13.5" thickTop="1">
      <c r="A49" s="45"/>
      <c r="D49" s="7"/>
      <c r="F49" s="7"/>
    </row>
    <row r="50" ht="12.75">
      <c r="A50" s="45" t="s">
        <v>73</v>
      </c>
    </row>
    <row r="52" spans="1:6" ht="12.75">
      <c r="A52" s="1" t="s">
        <v>17</v>
      </c>
      <c r="D52" s="13">
        <v>66800</v>
      </c>
      <c r="F52" s="6">
        <v>66800</v>
      </c>
    </row>
    <row r="53" spans="1:6" ht="12.75">
      <c r="A53" s="1" t="s">
        <v>50</v>
      </c>
      <c r="D53" s="13">
        <v>9851</v>
      </c>
      <c r="F53" s="6">
        <v>9851</v>
      </c>
    </row>
    <row r="54" spans="1:6" ht="12.75">
      <c r="A54" s="1" t="s">
        <v>86</v>
      </c>
      <c r="D54" s="13">
        <v>-25</v>
      </c>
      <c r="F54" s="6">
        <v>48</v>
      </c>
    </row>
    <row r="55" spans="1:6" ht="12.75">
      <c r="A55" s="1" t="s">
        <v>93</v>
      </c>
      <c r="D55" s="13">
        <v>23675</v>
      </c>
      <c r="F55" s="6">
        <v>16725</v>
      </c>
    </row>
    <row r="56" spans="1:6" ht="12.75">
      <c r="A56" s="45" t="s">
        <v>74</v>
      </c>
      <c r="D56" s="16">
        <f>SUM(D52:D55)</f>
        <v>100301</v>
      </c>
      <c r="F56" s="49">
        <f>SUM(F52:F55)</f>
        <v>93424</v>
      </c>
    </row>
    <row r="59" spans="1:6" ht="13.5" thickBot="1">
      <c r="A59" s="1" t="s">
        <v>121</v>
      </c>
      <c r="D59" s="66">
        <f>(D56-D17)/D52</f>
        <v>1.4655538922155689</v>
      </c>
      <c r="F59" s="66">
        <f>(F56-F17)/F52</f>
        <v>1.3626047904191616</v>
      </c>
    </row>
    <row r="60" ht="13.5" thickTop="1"/>
    <row r="61" spans="1:8" ht="12.75">
      <c r="A61" s="1" t="s">
        <v>55</v>
      </c>
      <c r="B61" s="6"/>
      <c r="C61" s="10"/>
      <c r="D61" s="6"/>
      <c r="E61" s="7"/>
      <c r="G61" s="7"/>
      <c r="H61" s="6"/>
    </row>
    <row r="62" spans="2:8" ht="12.75">
      <c r="B62" s="6"/>
      <c r="C62" s="10"/>
      <c r="D62" s="6"/>
      <c r="E62" s="7"/>
      <c r="G62" s="7"/>
      <c r="H62" s="6"/>
    </row>
    <row r="63" spans="1:8" ht="40.5" customHeight="1">
      <c r="A63" s="98" t="s">
        <v>140</v>
      </c>
      <c r="B63" s="98"/>
      <c r="C63" s="98"/>
      <c r="D63" s="98"/>
      <c r="E63" s="98"/>
      <c r="F63" s="98"/>
      <c r="G63" s="98"/>
      <c r="H63" s="98"/>
    </row>
    <row r="65" spans="1:8" ht="12.75">
      <c r="A65" s="99"/>
      <c r="B65" s="99"/>
      <c r="C65" s="99"/>
      <c r="D65" s="99"/>
      <c r="E65" s="99"/>
      <c r="F65" s="99"/>
      <c r="G65" s="99"/>
      <c r="H65" s="99"/>
    </row>
  </sheetData>
  <mergeCells count="2">
    <mergeCell ref="A63:H63"/>
    <mergeCell ref="A65:H65"/>
  </mergeCells>
  <printOptions/>
  <pageMargins left="0.75" right="0.75" top="0.5" bottom="0.5" header="0.5" footer="0.5"/>
  <pageSetup fitToHeight="1"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40"/>
  <sheetViews>
    <sheetView workbookViewId="0" topLeftCell="A13">
      <selection activeCell="A29" sqref="A29"/>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3" t="s">
        <v>1</v>
      </c>
    </row>
    <row r="5" ht="12.75">
      <c r="A5" s="13"/>
    </row>
    <row r="6" ht="12.75">
      <c r="A6" s="45" t="s">
        <v>88</v>
      </c>
    </row>
    <row r="7" ht="12.75">
      <c r="A7" s="1" t="s">
        <v>178</v>
      </c>
    </row>
    <row r="9" spans="3:4" ht="12.75">
      <c r="C9" s="14"/>
      <c r="D9" s="50"/>
    </row>
    <row r="10" spans="3:4" ht="12.75">
      <c r="C10" s="101" t="s">
        <v>161</v>
      </c>
      <c r="D10" s="101"/>
    </row>
    <row r="11" spans="3:4" ht="12.75">
      <c r="C11" s="92" t="s">
        <v>179</v>
      </c>
      <c r="D11" s="92" t="s">
        <v>180</v>
      </c>
    </row>
    <row r="12" spans="3:4" ht="12.75">
      <c r="C12" s="90" t="s">
        <v>25</v>
      </c>
      <c r="D12" s="90" t="s">
        <v>25</v>
      </c>
    </row>
    <row r="13" spans="3:4" ht="12.75">
      <c r="C13" s="91" t="s">
        <v>159</v>
      </c>
      <c r="D13" s="91" t="s">
        <v>159</v>
      </c>
    </row>
    <row r="14" spans="3:4" ht="12.75">
      <c r="C14" s="12"/>
      <c r="D14" s="12"/>
    </row>
    <row r="15" spans="1:4" ht="12.75">
      <c r="A15" s="1" t="s">
        <v>156</v>
      </c>
      <c r="C15" s="13">
        <v>-5365</v>
      </c>
      <c r="D15" s="13">
        <v>8678</v>
      </c>
    </row>
    <row r="16" ht="12.75">
      <c r="D16" s="13"/>
    </row>
    <row r="17" spans="1:4" ht="12.75">
      <c r="A17" s="1" t="s">
        <v>157</v>
      </c>
      <c r="C17" s="13">
        <v>-5685</v>
      </c>
      <c r="D17" s="13">
        <v>-1949</v>
      </c>
    </row>
    <row r="18" ht="12.75">
      <c r="D18" s="13"/>
    </row>
    <row r="19" spans="1:4" ht="12.75">
      <c r="A19" s="1" t="s">
        <v>149</v>
      </c>
      <c r="C19" s="13">
        <v>11524</v>
      </c>
      <c r="D19" s="13">
        <v>-1086</v>
      </c>
    </row>
    <row r="20" spans="3:4" ht="12.75">
      <c r="C20" s="15"/>
      <c r="D20" s="15"/>
    </row>
    <row r="21" spans="1:4" ht="12.75">
      <c r="A21" s="1" t="s">
        <v>153</v>
      </c>
      <c r="C21" s="13">
        <f>SUM(C15:C20)</f>
        <v>474</v>
      </c>
      <c r="D21" s="13">
        <f>SUM(D15:D20)</f>
        <v>5643</v>
      </c>
    </row>
    <row r="22" ht="12.75">
      <c r="D22" s="13"/>
    </row>
    <row r="23" spans="1:4" ht="12.75">
      <c r="A23" s="1" t="s">
        <v>177</v>
      </c>
      <c r="C23" s="13">
        <v>8199</v>
      </c>
      <c r="D23" s="13">
        <v>3617</v>
      </c>
    </row>
    <row r="24" ht="12.75">
      <c r="D24" s="13"/>
    </row>
    <row r="25" spans="1:4" ht="13.5" thickBot="1">
      <c r="A25" s="1" t="s">
        <v>87</v>
      </c>
      <c r="C25" s="17">
        <f>SUM(C21:C23)</f>
        <v>8673</v>
      </c>
      <c r="D25" s="17">
        <f>SUM(D21:D23)</f>
        <v>9260</v>
      </c>
    </row>
    <row r="26" ht="13.5" thickTop="1"/>
    <row r="28" ht="12.75">
      <c r="A28" s="1" t="s">
        <v>203</v>
      </c>
    </row>
    <row r="30" spans="1:4" ht="12.75">
      <c r="A30" s="1" t="s">
        <v>120</v>
      </c>
      <c r="C30" s="13">
        <v>6440</v>
      </c>
      <c r="D30" s="13">
        <v>2558</v>
      </c>
    </row>
    <row r="31" spans="1:4" ht="12.75">
      <c r="A31" s="1" t="s">
        <v>83</v>
      </c>
      <c r="C31" s="15">
        <v>3219</v>
      </c>
      <c r="D31" s="15">
        <v>6702</v>
      </c>
    </row>
    <row r="32" spans="3:4" ht="12.75">
      <c r="C32" s="18">
        <f>SUM(C30:C31)</f>
        <v>9659</v>
      </c>
      <c r="D32" s="18">
        <f>SUM(D30:D31)</f>
        <v>9260</v>
      </c>
    </row>
    <row r="33" spans="1:4" ht="12.75">
      <c r="A33" s="1" t="s">
        <v>126</v>
      </c>
      <c r="C33" s="18">
        <v>-986</v>
      </c>
      <c r="D33" s="13">
        <v>0</v>
      </c>
    </row>
    <row r="34" spans="1:4" ht="13.5" thickBot="1">
      <c r="A34" s="1" t="s">
        <v>154</v>
      </c>
      <c r="C34" s="17">
        <f>SUM(C32:C33)</f>
        <v>8673</v>
      </c>
      <c r="D34" s="17">
        <f>SUM(D32:D33)</f>
        <v>9260</v>
      </c>
    </row>
    <row r="35" ht="13.5" thickTop="1">
      <c r="C35" s="18"/>
    </row>
    <row r="36" ht="12.75">
      <c r="A36" s="1" t="s">
        <v>55</v>
      </c>
    </row>
    <row r="38" spans="1:8" ht="39" customHeight="1">
      <c r="A38" s="98" t="s">
        <v>141</v>
      </c>
      <c r="B38" s="98"/>
      <c r="C38" s="98"/>
      <c r="D38" s="98"/>
      <c r="E38" s="41"/>
      <c r="F38" s="41"/>
      <c r="G38" s="41"/>
      <c r="H38" s="41"/>
    </row>
    <row r="40" spans="1:9" ht="12.75">
      <c r="A40" s="99"/>
      <c r="B40" s="99"/>
      <c r="C40" s="99"/>
      <c r="D40" s="99"/>
      <c r="E40" s="41"/>
      <c r="F40" s="41"/>
      <c r="G40" s="41"/>
      <c r="H40" s="41"/>
      <c r="I40" s="41"/>
    </row>
  </sheetData>
  <mergeCells count="3">
    <mergeCell ref="A38:D38"/>
    <mergeCell ref="A40:D40"/>
    <mergeCell ref="C10:D10"/>
  </mergeCells>
  <printOptions/>
  <pageMargins left="0.75" right="0.75" top="0.5" bottom="0.5"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I54"/>
  <sheetViews>
    <sheetView workbookViewId="0" topLeftCell="A1">
      <selection activeCell="A1" sqref="A1"/>
    </sheetView>
  </sheetViews>
  <sheetFormatPr defaultColWidth="9.140625" defaultRowHeight="12.75"/>
  <cols>
    <col min="1" max="1" width="42.421875" style="1" customWidth="1"/>
    <col min="2" max="2" width="4.7109375" style="50" bestFit="1" customWidth="1"/>
    <col min="3" max="3" width="11.00390625" style="13" bestFit="1" customWidth="1"/>
    <col min="4" max="4" width="11.00390625" style="18" bestFit="1" customWidth="1"/>
    <col min="5" max="5" width="11.00390625" style="1" bestFit="1" customWidth="1"/>
    <col min="6" max="6" width="11.00390625" style="6" bestFit="1" customWidth="1"/>
    <col min="7" max="7" width="0.5625" style="2" customWidth="1"/>
    <col min="8" max="8" width="12.28125" style="13" bestFit="1" customWidth="1"/>
    <col min="9" max="16384" width="9.140625" style="1" customWidth="1"/>
  </cols>
  <sheetData>
    <row r="1" ht="12.75"/>
    <row r="2" ht="12.75"/>
    <row r="3" ht="12.75"/>
    <row r="4" spans="1:2" ht="12.75">
      <c r="A4" s="13" t="s">
        <v>1</v>
      </c>
      <c r="B4" s="14"/>
    </row>
    <row r="6" spans="1:2" ht="12.75">
      <c r="A6" s="45" t="s">
        <v>99</v>
      </c>
      <c r="B6" s="59"/>
    </row>
    <row r="7" ht="12.75">
      <c r="A7" s="1" t="s">
        <v>178</v>
      </c>
    </row>
    <row r="10" spans="3:8" ht="12.75">
      <c r="C10" s="18"/>
      <c r="E10" s="36"/>
      <c r="G10" s="35"/>
      <c r="H10" s="35"/>
    </row>
    <row r="11" spans="3:8" ht="12.75">
      <c r="C11" s="102" t="s">
        <v>18</v>
      </c>
      <c r="D11" s="103"/>
      <c r="E11" s="104"/>
      <c r="F11" s="43" t="s">
        <v>19</v>
      </c>
      <c r="G11" s="5"/>
      <c r="H11" s="38" t="s">
        <v>22</v>
      </c>
    </row>
    <row r="12" spans="3:8" ht="12.75">
      <c r="C12" s="54" t="s">
        <v>51</v>
      </c>
      <c r="D12" s="55" t="s">
        <v>51</v>
      </c>
      <c r="E12" s="57" t="s">
        <v>89</v>
      </c>
      <c r="F12" s="58" t="s">
        <v>20</v>
      </c>
      <c r="G12" s="5"/>
      <c r="H12" s="39" t="s">
        <v>23</v>
      </c>
    </row>
    <row r="13" spans="3:8" ht="12.75">
      <c r="C13" s="37" t="s">
        <v>82</v>
      </c>
      <c r="D13" s="34" t="s">
        <v>52</v>
      </c>
      <c r="E13" s="5" t="s">
        <v>91</v>
      </c>
      <c r="F13" s="44" t="s">
        <v>21</v>
      </c>
      <c r="G13" s="5"/>
      <c r="H13" s="39" t="s">
        <v>24</v>
      </c>
    </row>
    <row r="14" spans="3:8" ht="12.75">
      <c r="C14" s="56"/>
      <c r="D14" s="3"/>
      <c r="E14" s="53" t="s">
        <v>90</v>
      </c>
      <c r="F14" s="61"/>
      <c r="G14" s="5"/>
      <c r="H14" s="40"/>
    </row>
    <row r="15" spans="3:8" ht="12.75">
      <c r="C15" s="34" t="s">
        <v>25</v>
      </c>
      <c r="D15" s="34" t="s">
        <v>25</v>
      </c>
      <c r="E15" s="5" t="s">
        <v>25</v>
      </c>
      <c r="F15" s="10" t="s">
        <v>25</v>
      </c>
      <c r="G15" s="5"/>
      <c r="H15" s="34" t="s">
        <v>25</v>
      </c>
    </row>
    <row r="16" spans="3:8" ht="12" customHeight="1">
      <c r="C16" s="14" t="s">
        <v>159</v>
      </c>
      <c r="D16" s="14" t="s">
        <v>159</v>
      </c>
      <c r="E16" s="14" t="s">
        <v>159</v>
      </c>
      <c r="F16" s="14" t="s">
        <v>159</v>
      </c>
      <c r="H16" s="14" t="s">
        <v>159</v>
      </c>
    </row>
    <row r="17" spans="3:8" ht="12" customHeight="1">
      <c r="C17" s="14"/>
      <c r="D17" s="14"/>
      <c r="E17" s="14"/>
      <c r="F17" s="14"/>
      <c r="H17" s="14"/>
    </row>
    <row r="18" spans="1:8" ht="12" customHeight="1">
      <c r="A18" s="45" t="s">
        <v>183</v>
      </c>
      <c r="C18" s="14"/>
      <c r="D18" s="14"/>
      <c r="E18" s="14"/>
      <c r="F18" s="14"/>
      <c r="H18" s="14"/>
    </row>
    <row r="19" spans="1:8" ht="12" customHeight="1">
      <c r="A19" s="45"/>
      <c r="C19" s="14"/>
      <c r="D19" s="14"/>
      <c r="E19" s="14"/>
      <c r="F19" s="14"/>
      <c r="H19" s="14"/>
    </row>
    <row r="20" spans="1:8" ht="12" customHeight="1">
      <c r="A20" s="45" t="s">
        <v>150</v>
      </c>
      <c r="C20" s="13">
        <v>53500</v>
      </c>
      <c r="D20" s="18">
        <v>4499</v>
      </c>
      <c r="E20" s="1">
        <v>5</v>
      </c>
      <c r="F20" s="6">
        <v>3289</v>
      </c>
      <c r="H20" s="13">
        <f>SUM(C20:G20)</f>
        <v>61293</v>
      </c>
    </row>
    <row r="21" ht="12" customHeight="1"/>
    <row r="22" spans="1:8" ht="12" customHeight="1">
      <c r="A22" s="1" t="s">
        <v>190</v>
      </c>
      <c r="C22" s="13">
        <v>13300</v>
      </c>
      <c r="D22" s="18">
        <v>5462</v>
      </c>
      <c r="E22" s="50" t="s">
        <v>100</v>
      </c>
      <c r="F22" s="12" t="s">
        <v>100</v>
      </c>
      <c r="H22" s="13">
        <f>SUM(C22:G22)</f>
        <v>18762</v>
      </c>
    </row>
    <row r="23" ht="12" customHeight="1"/>
    <row r="24" spans="1:8" ht="12" customHeight="1">
      <c r="A24" s="1" t="s">
        <v>176</v>
      </c>
      <c r="C24" s="34" t="s">
        <v>100</v>
      </c>
      <c r="D24" s="34" t="s">
        <v>100</v>
      </c>
      <c r="E24" s="34" t="s">
        <v>100</v>
      </c>
      <c r="F24" s="6">
        <v>8931</v>
      </c>
      <c r="H24" s="18">
        <f>SUM(C24:F24)</f>
        <v>8931</v>
      </c>
    </row>
    <row r="25" ht="12" customHeight="1"/>
    <row r="26" spans="1:8" ht="12" customHeight="1">
      <c r="A26" s="64" t="s">
        <v>115</v>
      </c>
      <c r="H26" s="18"/>
    </row>
    <row r="27" spans="1:8" ht="12" customHeight="1">
      <c r="A27" s="51" t="s">
        <v>92</v>
      </c>
      <c r="H27" s="18"/>
    </row>
    <row r="28" spans="1:8" ht="12" customHeight="1">
      <c r="A28" s="1" t="s">
        <v>122</v>
      </c>
      <c r="C28" s="34" t="s">
        <v>100</v>
      </c>
      <c r="D28" s="34" t="s">
        <v>100</v>
      </c>
      <c r="E28" s="52">
        <v>50</v>
      </c>
      <c r="F28" s="34" t="s">
        <v>100</v>
      </c>
      <c r="H28" s="18">
        <f>SUM(C28:F28)</f>
        <v>50</v>
      </c>
    </row>
    <row r="29" spans="3:8" ht="12" customHeight="1">
      <c r="C29" s="34"/>
      <c r="D29" s="34"/>
      <c r="E29" s="52"/>
      <c r="F29" s="34"/>
      <c r="H29" s="18"/>
    </row>
    <row r="30" spans="1:8" ht="12" customHeight="1" thickBot="1">
      <c r="A30" s="45" t="s">
        <v>184</v>
      </c>
      <c r="C30" s="84">
        <f aca="true" t="shared" si="0" ref="C30:H30">SUM(C20:C28)</f>
        <v>66800</v>
      </c>
      <c r="D30" s="84">
        <f t="shared" si="0"/>
        <v>9961</v>
      </c>
      <c r="E30" s="84">
        <f t="shared" si="0"/>
        <v>55</v>
      </c>
      <c r="F30" s="84">
        <f t="shared" si="0"/>
        <v>12220</v>
      </c>
      <c r="G30" s="84">
        <f t="shared" si="0"/>
        <v>0</v>
      </c>
      <c r="H30" s="84">
        <f t="shared" si="0"/>
        <v>89036</v>
      </c>
    </row>
    <row r="31" ht="12" customHeight="1" thickTop="1"/>
    <row r="32" ht="12" customHeight="1">
      <c r="A32" s="45" t="s">
        <v>185</v>
      </c>
    </row>
    <row r="33" ht="12" customHeight="1">
      <c r="A33" s="45"/>
    </row>
    <row r="34" spans="1:8" ht="12" customHeight="1">
      <c r="A34" s="45" t="s">
        <v>129</v>
      </c>
      <c r="C34" s="13">
        <v>66800</v>
      </c>
      <c r="D34" s="18">
        <v>9851</v>
      </c>
      <c r="E34" s="1">
        <v>48</v>
      </c>
      <c r="F34" s="6">
        <v>16725</v>
      </c>
      <c r="H34" s="18">
        <f>SUM(C34:F34)</f>
        <v>93424</v>
      </c>
    </row>
    <row r="35" ht="12" customHeight="1"/>
    <row r="36" ht="3" customHeight="1"/>
    <row r="37" spans="1:8" ht="12.75">
      <c r="A37" s="1" t="s">
        <v>176</v>
      </c>
      <c r="C37" s="34" t="s">
        <v>100</v>
      </c>
      <c r="D37" s="34" t="s">
        <v>100</v>
      </c>
      <c r="E37" s="34" t="s">
        <v>100</v>
      </c>
      <c r="F37" s="6">
        <v>10798</v>
      </c>
      <c r="H37" s="18">
        <f>SUM(C37:F37)</f>
        <v>10798</v>
      </c>
    </row>
    <row r="38" ht="12" customHeight="1"/>
    <row r="39" spans="1:8" ht="12.75">
      <c r="A39" s="64" t="s">
        <v>151</v>
      </c>
      <c r="H39" s="18"/>
    </row>
    <row r="40" spans="1:8" ht="12.75">
      <c r="A40" s="51" t="s">
        <v>92</v>
      </c>
      <c r="H40" s="18"/>
    </row>
    <row r="41" spans="1:8" ht="12.75">
      <c r="A41" s="1" t="s">
        <v>122</v>
      </c>
      <c r="C41" s="34" t="s">
        <v>100</v>
      </c>
      <c r="D41" s="34" t="s">
        <v>100</v>
      </c>
      <c r="E41" s="52">
        <v>-73</v>
      </c>
      <c r="F41" s="34" t="s">
        <v>100</v>
      </c>
      <c r="H41" s="18">
        <f>SUM(C41:F41)</f>
        <v>-73</v>
      </c>
    </row>
    <row r="42" spans="3:8" ht="12.75">
      <c r="C42" s="34"/>
      <c r="D42" s="34"/>
      <c r="E42" s="52"/>
      <c r="F42" s="34"/>
      <c r="H42" s="18"/>
    </row>
    <row r="43" spans="1:8" ht="12.75">
      <c r="A43" s="1" t="s">
        <v>193</v>
      </c>
      <c r="C43" s="34"/>
      <c r="D43" s="34"/>
      <c r="E43" s="52"/>
      <c r="F43" s="34"/>
      <c r="H43" s="18"/>
    </row>
    <row r="44" spans="1:8" ht="12.75">
      <c r="A44" s="87" t="s">
        <v>192</v>
      </c>
      <c r="C44" s="34"/>
      <c r="D44" s="34"/>
      <c r="E44" s="52"/>
      <c r="F44" s="34">
        <v>-3848</v>
      </c>
      <c r="H44" s="18">
        <f>SUM(C44:F44)</f>
        <v>-3848</v>
      </c>
    </row>
    <row r="45" spans="3:8" ht="14.25" customHeight="1">
      <c r="C45" s="1"/>
      <c r="D45" s="1"/>
      <c r="H45" s="18"/>
    </row>
    <row r="46" spans="1:8" ht="13.5" thickBot="1">
      <c r="A46" s="45" t="s">
        <v>186</v>
      </c>
      <c r="C46" s="9">
        <f aca="true" t="shared" si="1" ref="C46:H46">SUM(C34:C44)</f>
        <v>66800</v>
      </c>
      <c r="D46" s="9">
        <f t="shared" si="1"/>
        <v>9851</v>
      </c>
      <c r="E46" s="9">
        <f t="shared" si="1"/>
        <v>-25</v>
      </c>
      <c r="F46" s="9">
        <f t="shared" si="1"/>
        <v>23675</v>
      </c>
      <c r="G46" s="9">
        <f t="shared" si="1"/>
        <v>0</v>
      </c>
      <c r="H46" s="9">
        <f t="shared" si="1"/>
        <v>100301</v>
      </c>
    </row>
    <row r="47" ht="13.5" thickTop="1"/>
    <row r="49" spans="1:4" ht="12.75">
      <c r="A49" s="1" t="s">
        <v>55</v>
      </c>
      <c r="C49" s="1"/>
      <c r="D49" s="1"/>
    </row>
    <row r="50" spans="3:4" ht="12.75">
      <c r="C50" s="1"/>
      <c r="D50" s="1"/>
    </row>
    <row r="51" spans="1:8" ht="38.25" customHeight="1">
      <c r="A51" s="98" t="s">
        <v>142</v>
      </c>
      <c r="B51" s="98"/>
      <c r="C51" s="98"/>
      <c r="D51" s="98"/>
      <c r="E51" s="98"/>
      <c r="F51" s="98"/>
      <c r="G51" s="98"/>
      <c r="H51" s="98"/>
    </row>
    <row r="52" spans="3:4" ht="3.75" customHeight="1">
      <c r="C52" s="1"/>
      <c r="D52" s="1"/>
    </row>
    <row r="53" spans="1:6" ht="12.75">
      <c r="A53" s="99"/>
      <c r="B53" s="99"/>
      <c r="C53" s="99"/>
      <c r="D53" s="99"/>
      <c r="E53" s="99"/>
      <c r="F53" s="99"/>
    </row>
    <row r="54" spans="1:9" ht="12.75">
      <c r="A54" s="99"/>
      <c r="B54" s="99"/>
      <c r="C54" s="99"/>
      <c r="D54" s="99"/>
      <c r="E54" s="99"/>
      <c r="F54" s="99"/>
      <c r="G54" s="99"/>
      <c r="H54" s="99"/>
      <c r="I54" s="41"/>
    </row>
  </sheetData>
  <mergeCells count="4">
    <mergeCell ref="C11:E11"/>
    <mergeCell ref="A53:F53"/>
    <mergeCell ref="A54:H54"/>
    <mergeCell ref="A51:H51"/>
  </mergeCells>
  <printOptions/>
  <pageMargins left="0.75" right="0.75" top="0.5" bottom="0.5" header="0.5" footer="0.5"/>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90"/>
  <sheetViews>
    <sheetView tabSelected="1" zoomScale="88" zoomScaleNormal="88" workbookViewId="0" topLeftCell="A1">
      <selection activeCell="B10" sqref="B10:E10"/>
    </sheetView>
  </sheetViews>
  <sheetFormatPr defaultColWidth="9.140625" defaultRowHeight="12.75"/>
  <cols>
    <col min="1" max="1" width="3.28125" style="21" customWidth="1"/>
    <col min="2" max="2" width="60.57421875" style="20" customWidth="1"/>
    <col min="3" max="3" width="16.421875" style="20" customWidth="1"/>
    <col min="4" max="4" width="16.28125" style="20" customWidth="1"/>
    <col min="5" max="5" width="10.28125" style="20" customWidth="1"/>
    <col min="6" max="6" width="15.57421875" style="20" bestFit="1" customWidth="1"/>
    <col min="7" max="16384" width="9.140625" style="72" customWidth="1"/>
  </cols>
  <sheetData>
    <row r="1" ht="15.75">
      <c r="A1" s="19"/>
    </row>
    <row r="2" ht="15.75"/>
    <row r="3" ht="15.75"/>
    <row r="4" ht="15.75">
      <c r="A4" s="13" t="s">
        <v>1</v>
      </c>
    </row>
    <row r="5" ht="15.75">
      <c r="A5" s="13"/>
    </row>
    <row r="6" ht="15.75">
      <c r="A6" s="19" t="s">
        <v>65</v>
      </c>
    </row>
    <row r="7" ht="15.75">
      <c r="A7" s="1" t="s">
        <v>187</v>
      </c>
    </row>
    <row r="9" spans="1:2" ht="15.75">
      <c r="A9" s="21">
        <v>1</v>
      </c>
      <c r="B9" s="22" t="s">
        <v>30</v>
      </c>
    </row>
    <row r="10" spans="1:6" ht="60" customHeight="1">
      <c r="A10" s="23"/>
      <c r="B10" s="110" t="s">
        <v>146</v>
      </c>
      <c r="C10" s="110"/>
      <c r="D10" s="110"/>
      <c r="E10" s="110"/>
      <c r="F10" s="24"/>
    </row>
    <row r="11" spans="1:6" ht="12" customHeight="1">
      <c r="A11" s="23"/>
      <c r="C11" s="42"/>
      <c r="D11" s="42"/>
      <c r="E11" s="42"/>
      <c r="F11" s="24"/>
    </row>
    <row r="12" spans="2:5" ht="44.25" customHeight="1">
      <c r="B12" s="107" t="s">
        <v>130</v>
      </c>
      <c r="C12" s="107"/>
      <c r="D12" s="107"/>
      <c r="E12" s="107"/>
    </row>
    <row r="13" spans="2:5" ht="15.75">
      <c r="B13" s="25"/>
      <c r="C13" s="25"/>
      <c r="D13" s="25"/>
      <c r="E13" s="25"/>
    </row>
    <row r="14" spans="1:5" ht="15.75">
      <c r="A14" s="21">
        <v>2</v>
      </c>
      <c r="B14" s="111" t="s">
        <v>31</v>
      </c>
      <c r="C14" s="111"/>
      <c r="D14" s="111"/>
      <c r="E14" s="111"/>
    </row>
    <row r="15" spans="2:5" ht="30" customHeight="1">
      <c r="B15" s="107" t="s">
        <v>131</v>
      </c>
      <c r="C15" s="107"/>
      <c r="D15" s="107"/>
      <c r="E15" s="107"/>
    </row>
    <row r="16" spans="2:5" ht="15.75">
      <c r="B16" s="25"/>
      <c r="C16" s="25"/>
      <c r="D16" s="25"/>
      <c r="E16" s="25"/>
    </row>
    <row r="17" spans="1:5" ht="15.75">
      <c r="A17" s="21">
        <v>3</v>
      </c>
      <c r="B17" s="26" t="s">
        <v>32</v>
      </c>
      <c r="C17" s="25"/>
      <c r="D17" s="25"/>
      <c r="E17" s="25"/>
    </row>
    <row r="18" spans="2:5" ht="30.75" customHeight="1">
      <c r="B18" s="112" t="s">
        <v>147</v>
      </c>
      <c r="C18" s="112"/>
      <c r="D18" s="112"/>
      <c r="E18" s="112"/>
    </row>
    <row r="19" spans="2:5" ht="15.75">
      <c r="B19" s="25"/>
      <c r="C19" s="25"/>
      <c r="D19" s="25"/>
      <c r="E19" s="25"/>
    </row>
    <row r="20" spans="1:5" ht="15.75">
      <c r="A20" s="21">
        <v>4</v>
      </c>
      <c r="B20" s="26" t="s">
        <v>33</v>
      </c>
      <c r="C20" s="25"/>
      <c r="D20" s="25"/>
      <c r="E20" s="25"/>
    </row>
    <row r="21" spans="2:5" ht="29.25" customHeight="1">
      <c r="B21" s="107" t="s">
        <v>175</v>
      </c>
      <c r="C21" s="107"/>
      <c r="D21" s="107"/>
      <c r="E21" s="107"/>
    </row>
    <row r="22" spans="2:5" ht="15.75">
      <c r="B22" s="25"/>
      <c r="C22" s="25"/>
      <c r="D22" s="25"/>
      <c r="E22" s="25"/>
    </row>
    <row r="23" spans="1:5" ht="15.75">
      <c r="A23" s="21">
        <v>5</v>
      </c>
      <c r="B23" s="22" t="s">
        <v>34</v>
      </c>
      <c r="C23" s="25"/>
      <c r="D23" s="25"/>
      <c r="E23" s="25"/>
    </row>
    <row r="24" spans="2:5" ht="17.25" customHeight="1">
      <c r="B24" s="106" t="s">
        <v>145</v>
      </c>
      <c r="C24" s="106"/>
      <c r="D24" s="106"/>
      <c r="E24" s="106"/>
    </row>
    <row r="25" spans="2:5" ht="15.75">
      <c r="B25" s="25"/>
      <c r="C25" s="25"/>
      <c r="D25" s="25"/>
      <c r="E25" s="25"/>
    </row>
    <row r="26" spans="1:5" ht="15.75">
      <c r="A26" s="21">
        <v>6</v>
      </c>
      <c r="B26" s="26" t="s">
        <v>35</v>
      </c>
      <c r="C26" s="25"/>
      <c r="D26" s="25"/>
      <c r="E26" s="25"/>
    </row>
    <row r="27" spans="2:5" ht="28.5" customHeight="1">
      <c r="B27" s="107" t="s">
        <v>138</v>
      </c>
      <c r="C27" s="107"/>
      <c r="D27" s="107"/>
      <c r="E27" s="107"/>
    </row>
    <row r="28" spans="2:5" ht="15.75">
      <c r="B28" s="25"/>
      <c r="C28" s="25"/>
      <c r="D28" s="25"/>
      <c r="E28" s="25"/>
    </row>
    <row r="29" spans="1:5" ht="15.75">
      <c r="A29" s="21">
        <v>7</v>
      </c>
      <c r="B29" s="26" t="s">
        <v>36</v>
      </c>
      <c r="C29" s="25"/>
      <c r="D29" s="25"/>
      <c r="E29" s="25"/>
    </row>
    <row r="30" spans="2:5" ht="15.75">
      <c r="B30" s="113" t="s">
        <v>197</v>
      </c>
      <c r="C30" s="113"/>
      <c r="D30" s="113"/>
      <c r="E30" s="113"/>
    </row>
    <row r="31" spans="2:5" ht="15.75">
      <c r="B31" s="65"/>
      <c r="C31" s="65"/>
      <c r="D31" s="29" t="s">
        <v>25</v>
      </c>
      <c r="E31" s="65"/>
    </row>
    <row r="32" spans="2:5" ht="15.75">
      <c r="B32" s="65"/>
      <c r="C32" s="65"/>
      <c r="D32" s="65"/>
      <c r="E32" s="65"/>
    </row>
    <row r="33" spans="2:5" ht="15.75">
      <c r="B33" s="65" t="s">
        <v>194</v>
      </c>
      <c r="C33" s="65"/>
      <c r="D33" s="65"/>
      <c r="E33" s="65"/>
    </row>
    <row r="34" spans="2:5" ht="16.5" thickBot="1">
      <c r="B34" s="65" t="s">
        <v>195</v>
      </c>
      <c r="C34" s="65"/>
      <c r="D34" s="74">
        <v>3848</v>
      </c>
      <c r="E34" s="65"/>
    </row>
    <row r="35" spans="2:5" ht="16.5" thickTop="1">
      <c r="B35" s="65"/>
      <c r="C35" s="65"/>
      <c r="D35" s="65"/>
      <c r="E35" s="65"/>
    </row>
    <row r="36" spans="1:2" ht="15.75">
      <c r="A36" s="21">
        <v>8</v>
      </c>
      <c r="B36" s="22" t="s">
        <v>37</v>
      </c>
    </row>
    <row r="37" spans="2:4" ht="15.75">
      <c r="B37" s="22"/>
      <c r="C37" s="31" t="s">
        <v>168</v>
      </c>
      <c r="D37" s="31" t="s">
        <v>169</v>
      </c>
    </row>
    <row r="38" spans="2:4" ht="45.75" customHeight="1">
      <c r="B38" s="22"/>
      <c r="C38" s="31" t="s">
        <v>188</v>
      </c>
      <c r="D38" s="31" t="s">
        <v>185</v>
      </c>
    </row>
    <row r="39" spans="3:4" ht="15.75">
      <c r="C39" s="31" t="s">
        <v>25</v>
      </c>
      <c r="D39" s="31" t="s">
        <v>25</v>
      </c>
    </row>
    <row r="40" spans="2:3" ht="15.75">
      <c r="B40" s="70" t="s">
        <v>56</v>
      </c>
      <c r="C40" s="27"/>
    </row>
    <row r="41" spans="2:5" ht="15.75">
      <c r="B41" s="20" t="s">
        <v>108</v>
      </c>
      <c r="C41" s="27">
        <v>3956</v>
      </c>
      <c r="D41" s="27">
        <v>23735</v>
      </c>
      <c r="E41" s="27"/>
    </row>
    <row r="42" spans="2:5" ht="15.75">
      <c r="B42" s="20" t="s">
        <v>104</v>
      </c>
      <c r="C42" s="71">
        <v>12610</v>
      </c>
      <c r="D42" s="71">
        <v>28554</v>
      </c>
      <c r="E42" s="27"/>
    </row>
    <row r="43" spans="3:5" ht="15.75">
      <c r="C43" s="27">
        <f>SUM(C41:C42)</f>
        <v>16566</v>
      </c>
      <c r="D43" s="27">
        <f>SUM(D41:D42)</f>
        <v>52289</v>
      </c>
      <c r="E43" s="27"/>
    </row>
    <row r="44" spans="2:5" ht="15.75">
      <c r="B44" s="20" t="s">
        <v>66</v>
      </c>
      <c r="C44" s="27">
        <v>-1724</v>
      </c>
      <c r="D44" s="27">
        <v>-7375</v>
      </c>
      <c r="E44" s="27"/>
    </row>
    <row r="45" spans="3:5" ht="16.5" thickBot="1">
      <c r="C45" s="73">
        <f>SUM(C43:C44)</f>
        <v>14842</v>
      </c>
      <c r="D45" s="73">
        <f>SUM(D43:D44)</f>
        <v>44914</v>
      </c>
      <c r="E45" s="27"/>
    </row>
    <row r="46" spans="2:5" ht="16.5" thickTop="1">
      <c r="B46" s="70" t="s">
        <v>57</v>
      </c>
      <c r="C46" s="27"/>
      <c r="D46" s="27"/>
      <c r="E46" s="27"/>
    </row>
    <row r="47" spans="2:5" ht="15.75">
      <c r="B47" s="20" t="s">
        <v>108</v>
      </c>
      <c r="C47" s="27">
        <v>370</v>
      </c>
      <c r="D47" s="27">
        <v>5601</v>
      </c>
      <c r="E47" s="27"/>
    </row>
    <row r="48" spans="2:5" ht="15.75">
      <c r="B48" s="20" t="s">
        <v>104</v>
      </c>
      <c r="C48" s="71">
        <v>2963</v>
      </c>
      <c r="D48" s="71">
        <v>7586</v>
      </c>
      <c r="E48" s="27"/>
    </row>
    <row r="49" spans="3:5" ht="15.75">
      <c r="C49" s="27">
        <f>SUM(C47:C48)</f>
        <v>3333</v>
      </c>
      <c r="D49" s="27">
        <f>SUM(D47:D48)</f>
        <v>13187</v>
      </c>
      <c r="E49" s="27"/>
    </row>
    <row r="50" spans="2:5" ht="15.75">
      <c r="B50" s="20" t="s">
        <v>66</v>
      </c>
      <c r="C50" s="27">
        <v>-138</v>
      </c>
      <c r="D50" s="27">
        <v>-1153</v>
      </c>
      <c r="E50" s="27"/>
    </row>
    <row r="51" spans="3:5" ht="16.5" thickBot="1">
      <c r="C51" s="73">
        <f>SUM(C49:C50)</f>
        <v>3195</v>
      </c>
      <c r="D51" s="73">
        <f>SUM(D49:D50)</f>
        <v>12034</v>
      </c>
      <c r="E51" s="27"/>
    </row>
    <row r="52" ht="16.5" thickTop="1">
      <c r="C52" s="27"/>
    </row>
    <row r="53" spans="1:5" ht="15.75">
      <c r="A53" s="21">
        <v>9</v>
      </c>
      <c r="B53" s="28" t="s">
        <v>58</v>
      </c>
      <c r="C53" s="23"/>
      <c r="D53" s="23"/>
      <c r="E53" s="23"/>
    </row>
    <row r="54" spans="2:5" ht="33" customHeight="1">
      <c r="B54" s="109" t="s">
        <v>132</v>
      </c>
      <c r="C54" s="109"/>
      <c r="D54" s="109"/>
      <c r="E54" s="109"/>
    </row>
    <row r="55" spans="2:5" ht="15.75">
      <c r="B55" s="25"/>
      <c r="C55" s="25"/>
      <c r="D55" s="25"/>
      <c r="E55" s="25"/>
    </row>
    <row r="56" spans="1:5" ht="15.75">
      <c r="A56" s="21">
        <v>10</v>
      </c>
      <c r="B56" s="26" t="s">
        <v>38</v>
      </c>
      <c r="C56" s="25"/>
      <c r="D56" s="25"/>
      <c r="E56" s="25"/>
    </row>
    <row r="57" spans="2:5" ht="15.75" customHeight="1">
      <c r="B57" s="107" t="s">
        <v>113</v>
      </c>
      <c r="C57" s="107"/>
      <c r="D57" s="107"/>
      <c r="E57" s="107"/>
    </row>
    <row r="58" spans="2:5" ht="15.75">
      <c r="B58" s="25"/>
      <c r="C58" s="25"/>
      <c r="D58" s="25"/>
      <c r="E58" s="25"/>
    </row>
    <row r="59" spans="1:5" ht="15.75">
      <c r="A59" s="21">
        <v>11</v>
      </c>
      <c r="B59" s="26" t="s">
        <v>39</v>
      </c>
      <c r="C59" s="25"/>
      <c r="D59" s="25"/>
      <c r="E59" s="25"/>
    </row>
    <row r="60" spans="2:5" ht="15.75">
      <c r="B60" s="107" t="s">
        <v>101</v>
      </c>
      <c r="C60" s="107"/>
      <c r="D60" s="107"/>
      <c r="E60" s="107"/>
    </row>
    <row r="61" spans="2:5" ht="15.75">
      <c r="B61" s="25"/>
      <c r="C61" s="25"/>
      <c r="D61" s="25"/>
      <c r="E61" s="25"/>
    </row>
    <row r="62" spans="1:5" ht="15.75">
      <c r="A62" s="21">
        <v>12</v>
      </c>
      <c r="B62" s="26" t="s">
        <v>105</v>
      </c>
      <c r="C62" s="25"/>
      <c r="D62" s="25"/>
      <c r="E62" s="25"/>
    </row>
    <row r="63" spans="2:5" ht="31.5" customHeight="1">
      <c r="B63" s="107" t="s">
        <v>212</v>
      </c>
      <c r="C63" s="107"/>
      <c r="D63" s="107"/>
      <c r="E63" s="107"/>
    </row>
    <row r="64" spans="2:5" ht="19.5" customHeight="1">
      <c r="B64" s="25"/>
      <c r="C64" s="25"/>
      <c r="D64" s="31" t="s">
        <v>25</v>
      </c>
      <c r="E64" s="25"/>
    </row>
    <row r="65" spans="2:5" ht="32.25" thickBot="1">
      <c r="B65" s="25" t="s">
        <v>155</v>
      </c>
      <c r="C65" s="25"/>
      <c r="D65" s="85">
        <v>60247</v>
      </c>
      <c r="E65" s="25"/>
    </row>
    <row r="66" spans="2:5" ht="15" customHeight="1" thickTop="1">
      <c r="B66" s="25"/>
      <c r="C66" s="25"/>
      <c r="D66" s="25"/>
      <c r="E66" s="25"/>
    </row>
    <row r="67" spans="2:5" ht="15.75">
      <c r="B67" s="25"/>
      <c r="C67" s="25"/>
      <c r="D67" s="25"/>
      <c r="E67" s="25"/>
    </row>
    <row r="68" spans="1:5" ht="15.75">
      <c r="A68" s="21">
        <v>13</v>
      </c>
      <c r="B68" s="26" t="s">
        <v>59</v>
      </c>
      <c r="C68" s="25"/>
      <c r="D68" s="25"/>
      <c r="E68" s="25"/>
    </row>
    <row r="69" spans="2:5" ht="31.5" customHeight="1">
      <c r="B69" s="107" t="s">
        <v>119</v>
      </c>
      <c r="C69" s="107"/>
      <c r="D69" s="107"/>
      <c r="E69" s="107"/>
    </row>
    <row r="70" spans="3:5" ht="15.75">
      <c r="C70" s="65"/>
      <c r="D70" s="31" t="s">
        <v>25</v>
      </c>
      <c r="E70" s="65"/>
    </row>
    <row r="71" spans="2:5" ht="16.5" thickBot="1">
      <c r="B71" s="65" t="s">
        <v>118</v>
      </c>
      <c r="C71" s="65"/>
      <c r="D71" s="74">
        <v>2442</v>
      </c>
      <c r="E71" s="65"/>
    </row>
    <row r="72" spans="2:5" ht="16.5" thickTop="1">
      <c r="B72" s="25"/>
      <c r="C72" s="25"/>
      <c r="D72" s="25"/>
      <c r="E72" s="25"/>
    </row>
    <row r="73" spans="1:5" ht="15.75">
      <c r="A73" s="21">
        <v>14</v>
      </c>
      <c r="B73" s="28" t="s">
        <v>43</v>
      </c>
      <c r="C73" s="23"/>
      <c r="D73" s="23"/>
      <c r="E73" s="23"/>
    </row>
    <row r="74" spans="2:5" ht="78" customHeight="1">
      <c r="B74" s="105" t="s">
        <v>210</v>
      </c>
      <c r="C74" s="105"/>
      <c r="D74" s="105"/>
      <c r="E74" s="105"/>
    </row>
    <row r="75" spans="2:5" ht="15.75">
      <c r="B75" s="89"/>
      <c r="C75" s="89"/>
      <c r="D75" s="89"/>
      <c r="E75" s="89"/>
    </row>
    <row r="76" spans="2:5" ht="45.75" customHeight="1">
      <c r="B76" s="105" t="s">
        <v>213</v>
      </c>
      <c r="C76" s="105"/>
      <c r="D76" s="105"/>
      <c r="E76" s="105"/>
    </row>
    <row r="77" spans="2:5" ht="15.75">
      <c r="B77" s="89"/>
      <c r="C77" s="89"/>
      <c r="D77" s="89"/>
      <c r="E77" s="89"/>
    </row>
    <row r="78" spans="2:5" ht="15.75">
      <c r="B78" s="89" t="s">
        <v>204</v>
      </c>
      <c r="C78" s="86"/>
      <c r="D78" s="86"/>
      <c r="E78" s="86"/>
    </row>
    <row r="79" spans="2:5" ht="63" customHeight="1">
      <c r="B79" s="108" t="s">
        <v>205</v>
      </c>
      <c r="C79" s="108"/>
      <c r="D79" s="108"/>
      <c r="E79" s="108"/>
    </row>
    <row r="80" spans="2:5" ht="15.75">
      <c r="B80" s="97"/>
      <c r="C80" s="97"/>
      <c r="D80" s="97"/>
      <c r="E80" s="97"/>
    </row>
    <row r="81" spans="2:5" ht="15.75">
      <c r="B81" s="86" t="s">
        <v>170</v>
      </c>
      <c r="C81" s="86"/>
      <c r="D81" s="86"/>
      <c r="E81" s="86"/>
    </row>
    <row r="82" spans="2:5" ht="32.25" customHeight="1">
      <c r="B82" s="108" t="s">
        <v>206</v>
      </c>
      <c r="C82" s="108"/>
      <c r="D82" s="108"/>
      <c r="E82" s="108"/>
    </row>
    <row r="83" spans="1:6" s="75" customFormat="1" ht="15.75">
      <c r="A83" s="68"/>
      <c r="B83" s="118"/>
      <c r="C83" s="118"/>
      <c r="D83" s="118"/>
      <c r="E83" s="118"/>
      <c r="F83" s="67"/>
    </row>
    <row r="84" spans="1:5" ht="15.75">
      <c r="A84" s="96">
        <v>15</v>
      </c>
      <c r="B84" s="95" t="s">
        <v>67</v>
      </c>
      <c r="C84" s="25"/>
      <c r="D84" s="25"/>
      <c r="E84" s="25"/>
    </row>
    <row r="85" spans="2:5" ht="123.75" customHeight="1">
      <c r="B85" s="117" t="s">
        <v>207</v>
      </c>
      <c r="C85" s="117"/>
      <c r="D85" s="117"/>
      <c r="E85" s="117"/>
    </row>
    <row r="86" spans="2:5" ht="15.75">
      <c r="B86" s="25"/>
      <c r="C86" s="25" t="s">
        <v>143</v>
      </c>
      <c r="D86" s="25"/>
      <c r="E86" s="25"/>
    </row>
    <row r="87" spans="1:2" ht="15.75">
      <c r="A87" s="21">
        <v>16</v>
      </c>
      <c r="B87" s="22" t="s">
        <v>133</v>
      </c>
    </row>
    <row r="88" spans="2:5" ht="46.5" customHeight="1">
      <c r="B88" s="105" t="s">
        <v>211</v>
      </c>
      <c r="C88" s="105"/>
      <c r="D88" s="105"/>
      <c r="E88" s="105"/>
    </row>
    <row r="89" spans="2:5" ht="15.75">
      <c r="B89" s="25"/>
      <c r="C89" s="25"/>
      <c r="D89" s="25"/>
      <c r="E89" s="25"/>
    </row>
    <row r="90" spans="1:5" ht="15.75">
      <c r="A90" s="21">
        <v>17</v>
      </c>
      <c r="B90" s="114" t="s">
        <v>127</v>
      </c>
      <c r="C90" s="114"/>
      <c r="D90" s="114"/>
      <c r="E90" s="114"/>
    </row>
    <row r="91" spans="2:5" ht="15.75">
      <c r="B91" s="109" t="s">
        <v>144</v>
      </c>
      <c r="C91" s="109"/>
      <c r="D91" s="109"/>
      <c r="E91" s="109"/>
    </row>
    <row r="92" spans="2:5" ht="15.75">
      <c r="B92" s="25"/>
      <c r="C92" s="25"/>
      <c r="D92" s="25"/>
      <c r="E92" s="25"/>
    </row>
    <row r="93" spans="1:5" ht="15.75">
      <c r="A93" s="21">
        <v>18</v>
      </c>
      <c r="B93" s="22" t="s">
        <v>9</v>
      </c>
      <c r="C93" s="119"/>
      <c r="D93" s="119"/>
      <c r="E93" s="29"/>
    </row>
    <row r="94" spans="2:5" ht="15.75">
      <c r="B94" s="22"/>
      <c r="C94" s="29" t="s">
        <v>168</v>
      </c>
      <c r="D94" s="31" t="s">
        <v>167</v>
      </c>
      <c r="E94" s="29"/>
    </row>
    <row r="95" spans="1:5" ht="47.25">
      <c r="A95" s="30"/>
      <c r="B95" s="22"/>
      <c r="C95" s="31" t="s">
        <v>188</v>
      </c>
      <c r="D95" s="31" t="s">
        <v>185</v>
      </c>
      <c r="E95" s="31"/>
    </row>
    <row r="96" spans="2:4" ht="15.75">
      <c r="B96" s="22"/>
      <c r="C96" s="31" t="s">
        <v>25</v>
      </c>
      <c r="D96" s="31" t="s">
        <v>25</v>
      </c>
    </row>
    <row r="97" spans="2:4" ht="15.75">
      <c r="B97" s="22"/>
      <c r="C97" s="69"/>
      <c r="D97" s="69"/>
    </row>
    <row r="98" spans="2:4" ht="15.75">
      <c r="B98" s="20" t="s">
        <v>40</v>
      </c>
      <c r="C98" s="72"/>
      <c r="D98" s="72"/>
    </row>
    <row r="100" spans="2:4" ht="15.75">
      <c r="B100" s="20" t="s">
        <v>41</v>
      </c>
      <c r="C100" s="27">
        <v>27</v>
      </c>
      <c r="D100" s="27">
        <v>602</v>
      </c>
    </row>
    <row r="101" spans="2:4" ht="15.75">
      <c r="B101" s="20" t="s">
        <v>68</v>
      </c>
      <c r="C101" s="27">
        <v>1</v>
      </c>
      <c r="D101" s="27">
        <v>6</v>
      </c>
    </row>
    <row r="102" spans="2:4" ht="15.75">
      <c r="B102" s="20" t="s">
        <v>191</v>
      </c>
      <c r="C102" s="27">
        <v>4</v>
      </c>
      <c r="D102" s="27">
        <v>4</v>
      </c>
    </row>
    <row r="103" spans="2:4" ht="15.75">
      <c r="B103" s="20" t="s">
        <v>42</v>
      </c>
      <c r="C103" s="71">
        <v>-71</v>
      </c>
      <c r="D103" s="71">
        <v>631</v>
      </c>
    </row>
    <row r="104" spans="3:4" ht="16.5" thickBot="1">
      <c r="C104" s="73">
        <f>SUM(C100:C103)</f>
        <v>-39</v>
      </c>
      <c r="D104" s="73">
        <f>SUM(D100:D103)</f>
        <v>1243</v>
      </c>
    </row>
    <row r="105" ht="16.5" thickTop="1"/>
    <row r="106" spans="2:6" ht="47.25" customHeight="1">
      <c r="B106" s="109" t="s">
        <v>208</v>
      </c>
      <c r="C106" s="120"/>
      <c r="D106" s="120"/>
      <c r="E106" s="120"/>
      <c r="F106" s="76"/>
    </row>
    <row r="107" spans="2:6" ht="15.75">
      <c r="B107" s="23"/>
      <c r="C107" s="88"/>
      <c r="D107" s="88"/>
      <c r="E107" s="88"/>
      <c r="F107" s="76"/>
    </row>
    <row r="108" spans="1:2" ht="15.75">
      <c r="A108" s="21">
        <v>19</v>
      </c>
      <c r="B108" s="22" t="s">
        <v>96</v>
      </c>
    </row>
    <row r="109" spans="2:5" ht="30.75" customHeight="1">
      <c r="B109" s="117" t="s">
        <v>171</v>
      </c>
      <c r="C109" s="117"/>
      <c r="D109" s="117"/>
      <c r="E109" s="117"/>
    </row>
    <row r="111" spans="1:2" ht="15.75">
      <c r="A111" s="21">
        <v>20</v>
      </c>
      <c r="B111" s="22" t="s">
        <v>97</v>
      </c>
    </row>
    <row r="112" spans="2:5" ht="30.75" customHeight="1">
      <c r="B112" s="105" t="s">
        <v>172</v>
      </c>
      <c r="C112" s="105"/>
      <c r="D112" s="105"/>
      <c r="E112" s="105"/>
    </row>
    <row r="114" spans="1:2" ht="15.75">
      <c r="A114" s="21">
        <v>21</v>
      </c>
      <c r="B114" s="22" t="s">
        <v>44</v>
      </c>
    </row>
    <row r="115" spans="2:5" ht="30.75" customHeight="1">
      <c r="B115" s="106" t="s">
        <v>148</v>
      </c>
      <c r="C115" s="106"/>
      <c r="D115" s="106"/>
      <c r="E115" s="106"/>
    </row>
    <row r="116" ht="15.75">
      <c r="B116" s="22"/>
    </row>
    <row r="117" ht="15.75">
      <c r="B117" s="22" t="s">
        <v>128</v>
      </c>
    </row>
    <row r="118" spans="2:5" ht="15.75">
      <c r="B118" s="42"/>
      <c r="C118" s="31" t="s">
        <v>25</v>
      </c>
      <c r="D118" s="31" t="s">
        <v>25</v>
      </c>
      <c r="E118" s="31" t="s">
        <v>25</v>
      </c>
    </row>
    <row r="119" spans="2:5" ht="15.75" customHeight="1">
      <c r="B119" s="42"/>
      <c r="C119" s="31" t="s">
        <v>109</v>
      </c>
      <c r="D119" s="31" t="s">
        <v>110</v>
      </c>
      <c r="E119" s="31" t="s">
        <v>111</v>
      </c>
    </row>
    <row r="120" spans="2:5" ht="15.75" customHeight="1">
      <c r="B120" s="42" t="s">
        <v>75</v>
      </c>
      <c r="C120" s="27">
        <v>2000</v>
      </c>
      <c r="D120" s="77">
        <v>58</v>
      </c>
      <c r="E120" s="77">
        <f>C120-D120</f>
        <v>1942</v>
      </c>
    </row>
    <row r="121" spans="2:5" ht="15.75" customHeight="1">
      <c r="B121" s="42" t="s">
        <v>76</v>
      </c>
      <c r="C121" s="27">
        <v>500</v>
      </c>
      <c r="D121" s="77">
        <v>0</v>
      </c>
      <c r="E121" s="77">
        <f>C121-D121</f>
        <v>500</v>
      </c>
    </row>
    <row r="122" spans="2:5" ht="15.75" customHeight="1">
      <c r="B122" s="42" t="s">
        <v>77</v>
      </c>
      <c r="C122" s="27">
        <v>16780</v>
      </c>
      <c r="D122" s="77">
        <v>16780</v>
      </c>
      <c r="E122" s="77">
        <f>C122-D122</f>
        <v>0</v>
      </c>
    </row>
    <row r="123" spans="2:5" ht="15.75" customHeight="1">
      <c r="B123" s="42" t="s">
        <v>78</v>
      </c>
      <c r="C123" s="27">
        <v>2000</v>
      </c>
      <c r="D123" s="77">
        <v>2000</v>
      </c>
      <c r="E123" s="77">
        <f>C123-D123</f>
        <v>0</v>
      </c>
    </row>
    <row r="124" spans="2:5" ht="15.75" customHeight="1" thickBot="1">
      <c r="B124" s="93" t="s">
        <v>112</v>
      </c>
      <c r="C124" s="94">
        <f>SUM(C120:C123)</f>
        <v>21280</v>
      </c>
      <c r="D124" s="94">
        <f>SUM(D120:D123)</f>
        <v>18838</v>
      </c>
      <c r="E124" s="94">
        <f>SUM(E120:E123)</f>
        <v>2442</v>
      </c>
    </row>
    <row r="125" spans="2:5" ht="15.75" customHeight="1" thickTop="1">
      <c r="B125" s="42"/>
      <c r="C125" s="42"/>
      <c r="D125" s="42"/>
      <c r="E125" s="42"/>
    </row>
    <row r="126" spans="2:5" ht="15.75" customHeight="1">
      <c r="B126" s="42"/>
      <c r="C126" s="42"/>
      <c r="D126" s="42"/>
      <c r="E126" s="42"/>
    </row>
    <row r="127" spans="2:5" ht="15.75" customHeight="1">
      <c r="B127" s="82" t="s">
        <v>201</v>
      </c>
      <c r="C127" s="42"/>
      <c r="D127" s="42"/>
      <c r="E127" s="42"/>
    </row>
    <row r="128" spans="2:5" ht="15.75">
      <c r="B128" s="106" t="s">
        <v>173</v>
      </c>
      <c r="C128" s="106"/>
      <c r="D128" s="106"/>
      <c r="E128" s="106"/>
    </row>
    <row r="129" spans="2:5" ht="15.75" customHeight="1">
      <c r="B129" s="42"/>
      <c r="C129" s="42"/>
      <c r="D129" s="42"/>
      <c r="E129" s="42"/>
    </row>
    <row r="130" spans="2:5" ht="30" customHeight="1">
      <c r="B130" s="110" t="s">
        <v>134</v>
      </c>
      <c r="C130" s="110"/>
      <c r="D130" s="110"/>
      <c r="E130" s="110"/>
    </row>
    <row r="131" spans="2:5" ht="15.75">
      <c r="B131" s="24"/>
      <c r="C131" s="24"/>
      <c r="D131" s="24"/>
      <c r="E131" s="24"/>
    </row>
    <row r="132" spans="2:5" ht="47.25" customHeight="1">
      <c r="B132" s="110" t="s">
        <v>135</v>
      </c>
      <c r="C132" s="110"/>
      <c r="D132" s="110"/>
      <c r="E132" s="110"/>
    </row>
    <row r="133" spans="2:5" ht="15.75">
      <c r="B133" s="24"/>
      <c r="C133" s="24"/>
      <c r="D133" s="24"/>
      <c r="E133" s="24"/>
    </row>
    <row r="134" spans="2:5" ht="30" customHeight="1">
      <c r="B134" s="110" t="s">
        <v>136</v>
      </c>
      <c r="C134" s="110"/>
      <c r="D134" s="110"/>
      <c r="E134" s="110"/>
    </row>
    <row r="135" spans="2:5" ht="15.75">
      <c r="B135" s="24"/>
      <c r="C135" s="24"/>
      <c r="D135" s="24"/>
      <c r="E135" s="24"/>
    </row>
    <row r="136" spans="2:5" ht="15.75">
      <c r="B136" s="110" t="s">
        <v>137</v>
      </c>
      <c r="C136" s="110"/>
      <c r="D136" s="110"/>
      <c r="E136" s="110"/>
    </row>
    <row r="137" spans="2:5" ht="15.75">
      <c r="B137" s="24"/>
      <c r="C137" s="24"/>
      <c r="D137" s="24"/>
      <c r="E137" s="24"/>
    </row>
    <row r="138" spans="2:5" ht="45" customHeight="1">
      <c r="B138" s="105" t="s">
        <v>200</v>
      </c>
      <c r="C138" s="105"/>
      <c r="D138" s="105"/>
      <c r="E138" s="105"/>
    </row>
    <row r="139" spans="2:5" ht="15.75">
      <c r="B139" s="24"/>
      <c r="C139" s="24"/>
      <c r="D139" s="24"/>
      <c r="E139" s="24"/>
    </row>
    <row r="140" spans="2:5" ht="30" customHeight="1">
      <c r="B140" s="105" t="s">
        <v>198</v>
      </c>
      <c r="C140" s="105"/>
      <c r="D140" s="105"/>
      <c r="E140" s="105"/>
    </row>
    <row r="141" spans="2:5" ht="15.75">
      <c r="B141" s="24"/>
      <c r="C141" s="24"/>
      <c r="D141" s="24"/>
      <c r="E141" s="24"/>
    </row>
    <row r="142" spans="2:5" ht="46.5" customHeight="1">
      <c r="B142" s="105" t="s">
        <v>202</v>
      </c>
      <c r="C142" s="105"/>
      <c r="D142" s="105"/>
      <c r="E142" s="105"/>
    </row>
    <row r="143" spans="2:5" ht="15.75" customHeight="1">
      <c r="B143" s="42"/>
      <c r="C143" s="42"/>
      <c r="D143" s="42"/>
      <c r="E143" s="42"/>
    </row>
    <row r="144" spans="1:2" ht="15.75">
      <c r="A144" s="21">
        <v>22</v>
      </c>
      <c r="B144" s="32" t="s">
        <v>95</v>
      </c>
    </row>
    <row r="145" spans="2:5" ht="15.75" customHeight="1">
      <c r="B145" s="116" t="s">
        <v>116</v>
      </c>
      <c r="C145" s="116"/>
      <c r="D145" s="116"/>
      <c r="E145" s="116"/>
    </row>
    <row r="146" ht="30.75" customHeight="1">
      <c r="D146" s="31" t="s">
        <v>196</v>
      </c>
    </row>
    <row r="147" spans="3:4" ht="15.75">
      <c r="C147" s="72"/>
      <c r="D147" s="31" t="s">
        <v>25</v>
      </c>
    </row>
    <row r="148" spans="3:4" ht="15.75">
      <c r="C148" s="69"/>
      <c r="D148" s="69"/>
    </row>
    <row r="149" ht="15.75">
      <c r="B149" s="20" t="s">
        <v>60</v>
      </c>
    </row>
    <row r="150" spans="2:4" ht="15.75">
      <c r="B150" s="20" t="s">
        <v>61</v>
      </c>
      <c r="D150" s="27">
        <f>'BS'!D34</f>
        <v>29845</v>
      </c>
    </row>
    <row r="151" spans="2:4" ht="15.75">
      <c r="B151" s="20" t="s">
        <v>62</v>
      </c>
      <c r="D151" s="27">
        <f>'BS'!D43</f>
        <v>9055</v>
      </c>
    </row>
    <row r="152" ht="15.75">
      <c r="D152" s="33"/>
    </row>
    <row r="153" spans="2:4" ht="16.5" thickBot="1">
      <c r="B153" s="20" t="s">
        <v>22</v>
      </c>
      <c r="D153" s="73">
        <f>SUM(D150:D152)</f>
        <v>38900</v>
      </c>
    </row>
    <row r="154" ht="16.5" thickTop="1">
      <c r="C154" s="33"/>
    </row>
    <row r="155" spans="2:5" ht="15.75">
      <c r="B155" s="106" t="s">
        <v>123</v>
      </c>
      <c r="C155" s="106"/>
      <c r="D155" s="106"/>
      <c r="E155" s="106"/>
    </row>
    <row r="156" spans="2:5" ht="15.75">
      <c r="B156" s="42"/>
      <c r="C156" s="42"/>
      <c r="D156" s="42"/>
      <c r="E156" s="42"/>
    </row>
    <row r="157" spans="2:5" ht="123" customHeight="1">
      <c r="B157" s="105" t="s">
        <v>0</v>
      </c>
      <c r="C157" s="105"/>
      <c r="D157" s="105"/>
      <c r="E157" s="105"/>
    </row>
    <row r="158" spans="2:5" ht="15.75">
      <c r="B158" s="89"/>
      <c r="C158" s="89"/>
      <c r="D158" s="89"/>
      <c r="E158" s="89"/>
    </row>
    <row r="159" spans="2:5" ht="15.75">
      <c r="B159" s="105" t="s">
        <v>209</v>
      </c>
      <c r="C159" s="105"/>
      <c r="D159" s="105"/>
      <c r="E159" s="105"/>
    </row>
    <row r="160" ht="15.75">
      <c r="C160" s="33"/>
    </row>
    <row r="161" spans="1:2" ht="15.75">
      <c r="A161" s="21">
        <v>23</v>
      </c>
      <c r="B161" s="22" t="s">
        <v>45</v>
      </c>
    </row>
    <row r="162" spans="2:5" ht="15.75">
      <c r="B162" s="106" t="s">
        <v>102</v>
      </c>
      <c r="C162" s="106"/>
      <c r="D162" s="106"/>
      <c r="E162" s="106"/>
    </row>
    <row r="164" spans="1:2" ht="15.75">
      <c r="A164" s="21">
        <v>24</v>
      </c>
      <c r="B164" s="22" t="s">
        <v>46</v>
      </c>
    </row>
    <row r="165" spans="2:5" ht="30" customHeight="1">
      <c r="B165" s="110" t="s">
        <v>214</v>
      </c>
      <c r="C165" s="110"/>
      <c r="D165" s="110"/>
      <c r="E165" s="110"/>
    </row>
    <row r="167" spans="1:2" ht="15.75">
      <c r="A167" s="21">
        <v>25</v>
      </c>
      <c r="B167" s="22" t="s">
        <v>63</v>
      </c>
    </row>
    <row r="168" spans="2:5" ht="15.75">
      <c r="B168" s="115" t="s">
        <v>189</v>
      </c>
      <c r="C168" s="115"/>
      <c r="D168" s="115"/>
      <c r="E168" s="115"/>
    </row>
    <row r="169" spans="2:5" ht="15.75">
      <c r="B169" s="67"/>
      <c r="C169" s="67"/>
      <c r="D169" s="67"/>
      <c r="E169" s="67"/>
    </row>
    <row r="170" spans="2:5" ht="15.75">
      <c r="B170" s="67"/>
      <c r="C170" s="67"/>
      <c r="D170" s="67"/>
      <c r="E170" s="67"/>
    </row>
    <row r="172" spans="1:2" ht="15.75">
      <c r="A172" s="21">
        <v>26</v>
      </c>
      <c r="B172" s="22" t="s">
        <v>106</v>
      </c>
    </row>
    <row r="173" spans="2:5" ht="30.75" customHeight="1">
      <c r="B173" s="105" t="s">
        <v>117</v>
      </c>
      <c r="C173" s="105"/>
      <c r="D173" s="105"/>
      <c r="E173" s="105"/>
    </row>
    <row r="175" spans="3:4" ht="15.75">
      <c r="C175" s="31" t="s">
        <v>168</v>
      </c>
      <c r="D175" s="31" t="s">
        <v>169</v>
      </c>
    </row>
    <row r="176" spans="3:4" ht="47.25">
      <c r="C176" s="31" t="s">
        <v>188</v>
      </c>
      <c r="D176" s="31" t="s">
        <v>185</v>
      </c>
    </row>
    <row r="177" spans="3:4" ht="15.75">
      <c r="C177" s="69"/>
      <c r="D177" s="69"/>
    </row>
    <row r="178" ht="15.75">
      <c r="B178" s="78" t="s">
        <v>47</v>
      </c>
    </row>
    <row r="179" spans="2:4" ht="15.75">
      <c r="B179" s="20" t="s">
        <v>174</v>
      </c>
      <c r="C179" s="27">
        <f>'IS'!C39</f>
        <v>3230</v>
      </c>
      <c r="D179" s="27">
        <f>'IS'!G39</f>
        <v>10798</v>
      </c>
    </row>
    <row r="180" spans="2:4" ht="15.75">
      <c r="B180" s="20" t="s">
        <v>114</v>
      </c>
      <c r="C180" s="27">
        <v>66800</v>
      </c>
      <c r="D180" s="27">
        <v>66800</v>
      </c>
    </row>
    <row r="182" spans="2:4" ht="15.75">
      <c r="B182" s="20" t="s">
        <v>199</v>
      </c>
      <c r="C182" s="79">
        <f>C179*100/C180</f>
        <v>4.835329341317365</v>
      </c>
      <c r="D182" s="79">
        <f>D179*100/D180</f>
        <v>16.164670658682635</v>
      </c>
    </row>
    <row r="184" spans="2:4" ht="15.75">
      <c r="B184" s="80" t="s">
        <v>107</v>
      </c>
      <c r="C184" s="81">
        <f>C182</f>
        <v>4.835329341317365</v>
      </c>
      <c r="D184" s="81">
        <f>D182</f>
        <v>16.164670658682635</v>
      </c>
    </row>
    <row r="185" spans="2:4" ht="15.75">
      <c r="B185" s="80"/>
      <c r="C185" s="81"/>
      <c r="D185" s="81"/>
    </row>
    <row r="187" spans="2:5" ht="30.75" customHeight="1">
      <c r="B187" s="105" t="s">
        <v>103</v>
      </c>
      <c r="C187" s="105"/>
      <c r="D187" s="105"/>
      <c r="E187" s="105"/>
    </row>
    <row r="188" spans="2:5" ht="15.75">
      <c r="B188" s="24"/>
      <c r="C188" s="24"/>
      <c r="D188" s="24"/>
      <c r="E188" s="24"/>
    </row>
    <row r="189" spans="1:2" ht="15.75">
      <c r="A189" s="21">
        <v>27</v>
      </c>
      <c r="B189" s="22" t="s">
        <v>64</v>
      </c>
    </row>
    <row r="190" spans="2:5" ht="30.75" customHeight="1">
      <c r="B190" s="105" t="s">
        <v>215</v>
      </c>
      <c r="C190" s="105"/>
      <c r="D190" s="105"/>
      <c r="E190" s="105"/>
    </row>
  </sheetData>
  <mergeCells count="46">
    <mergeCell ref="B136:E136"/>
    <mergeCell ref="B132:E132"/>
    <mergeCell ref="B109:E109"/>
    <mergeCell ref="B190:E190"/>
    <mergeCell ref="C93:D93"/>
    <mergeCell ref="B106:E106"/>
    <mergeCell ref="B162:E162"/>
    <mergeCell ref="B187:E187"/>
    <mergeCell ref="B112:E112"/>
    <mergeCell ref="B155:E155"/>
    <mergeCell ref="B173:E173"/>
    <mergeCell ref="B128:E128"/>
    <mergeCell ref="B145:E145"/>
    <mergeCell ref="B54:E54"/>
    <mergeCell ref="B134:E134"/>
    <mergeCell ref="B60:E60"/>
    <mergeCell ref="B57:E57"/>
    <mergeCell ref="B85:E85"/>
    <mergeCell ref="B83:E83"/>
    <mergeCell ref="B79:E79"/>
    <mergeCell ref="B130:E130"/>
    <mergeCell ref="B168:E168"/>
    <mergeCell ref="B138:E138"/>
    <mergeCell ref="B165:E165"/>
    <mergeCell ref="B140:E140"/>
    <mergeCell ref="B142:E142"/>
    <mergeCell ref="B157:E157"/>
    <mergeCell ref="B159:E159"/>
    <mergeCell ref="B115:E115"/>
    <mergeCell ref="B91:E91"/>
    <mergeCell ref="B10:E10"/>
    <mergeCell ref="B12:E12"/>
    <mergeCell ref="B15:E15"/>
    <mergeCell ref="B14:E14"/>
    <mergeCell ref="B18:E18"/>
    <mergeCell ref="B21:E21"/>
    <mergeCell ref="B30:E30"/>
    <mergeCell ref="B90:E90"/>
    <mergeCell ref="B76:E76"/>
    <mergeCell ref="B24:E24"/>
    <mergeCell ref="B27:E27"/>
    <mergeCell ref="B88:E88"/>
    <mergeCell ref="B63:E63"/>
    <mergeCell ref="B82:E82"/>
    <mergeCell ref="B74:E74"/>
    <mergeCell ref="B69:E69"/>
  </mergeCells>
  <printOptions horizontalCentered="1"/>
  <pageMargins left="0.75" right="0.75" top="0.5" bottom="0.5" header="0.5" footer="0.5"/>
  <pageSetup fitToHeight="10" fitToWidth="1" horizontalDpi="600" verticalDpi="600" orientation="portrait" paperSize="9" scale="82" r:id="rId2"/>
  <rowBreaks count="3" manualBreakCount="3">
    <brk id="51" max="255" man="1"/>
    <brk id="92" max="255" man="1"/>
    <brk id="1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Ng Soon Hong</cp:lastModifiedBy>
  <cp:lastPrinted>2004-11-27T02:49:39Z</cp:lastPrinted>
  <dcterms:created xsi:type="dcterms:W3CDTF">2003-08-01T03:54:06Z</dcterms:created>
  <dcterms:modified xsi:type="dcterms:W3CDTF">2004-11-29T00:22:34Z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-1666696851</vt:i4>
  </property>
  <property fmtid="{D5CDD505-2E9C-101B-9397-08002B2CF9AE}" pid="3" name="_EmailSubject">
    <vt:lpwstr>Authorisation for Announcement</vt:lpwstr>
  </property>
  <property fmtid="{D5CDD505-2E9C-101B-9397-08002B2CF9AE}" pid="4" name="_AuthorEmail">
    <vt:lpwstr>vyvoo@coastalcontracts.com</vt:lpwstr>
  </property>
  <property fmtid="{D5CDD505-2E9C-101B-9397-08002B2CF9AE}" pid="5" name="_AuthorEmailDisplayName">
    <vt:lpwstr>Henry Voo</vt:lpwstr>
  </property>
  <property fmtid="{D5CDD505-2E9C-101B-9397-08002B2CF9AE}" pid="6" name="_PreviousAdHocReviewCycleID">
    <vt:i4>-1923355012</vt:i4>
  </property>
</Properties>
</file>